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6C7B37CC-CD6D-4733-9698-521FEDBA6BEF}" xr6:coauthVersionLast="45" xr6:coauthVersionMax="45" xr10:uidLastSave="{00000000-0000-0000-0000-000000000000}"/>
  <bookViews>
    <workbookView xWindow="-120" yWindow="-120" windowWidth="20730" windowHeight="11760" tabRatio="939" firstSheet="15" activeTab="21" xr2:uid="{00000000-000D-0000-FFFF-FFFF00000000}"/>
  </bookViews>
  <sheets>
    <sheet name="Guide" sheetId="49" r:id="rId1"/>
    <sheet name="1. Cover" sheetId="1" r:id="rId2"/>
    <sheet name="2.Main data" sheetId="2" r:id="rId3"/>
    <sheet name="3. Project summary" sheetId="3" r:id="rId4"/>
    <sheet name="4. VP -  data" sheetId="4" r:id="rId5"/>
    <sheet name="4. P2 - data" sheetId="19" r:id="rId6"/>
    <sheet name="4. P3 - data" sheetId="20" r:id="rId7"/>
    <sheet name="4. P4 - data" sheetId="21" r:id="rId8"/>
    <sheet name="5. Project description" sheetId="52" r:id="rId9"/>
    <sheet name="6. Activities" sheetId="6" r:id="rId10"/>
    <sheet name="7. Plan" sheetId="7" r:id="rId11"/>
    <sheet name="8. VP - Budget" sheetId="30" r:id="rId12"/>
    <sheet name="8. P2 - Budget" sheetId="31" r:id="rId13"/>
    <sheet name="9. Financial overwiev" sheetId="9" r:id="rId14"/>
    <sheet name="10. Construction" sheetId="10" r:id="rId15"/>
    <sheet name="11. Information &amp; Publicity" sheetId="11" r:id="rId16"/>
    <sheet name="12. Cooperation" sheetId="14" r:id="rId17"/>
    <sheet name="13. Indicators" sheetId="45" r:id="rId18"/>
    <sheet name="14. Indicators" sheetId="17" r:id="rId19"/>
    <sheet name="15. Horizontal principles" sheetId="18" r:id="rId20"/>
    <sheet name="16. Certificate" sheetId="43" r:id="rId21"/>
    <sheet name="checklist" sheetId="51" r:id="rId22"/>
    <sheet name="Hidden data" sheetId="13" state="hidden" r:id="rId23"/>
  </sheets>
  <externalReferences>
    <externalReference r:id="rId24"/>
  </externalReferences>
  <definedNames>
    <definedName name="AbBen" localSheetId="8">'[1]Hidden data'!$B$214:$B$224</definedName>
    <definedName name="AbBen">'Hidden data'!$B$211:$B$221</definedName>
    <definedName name="ActID">'Hidden data'!$A$224:$A$233</definedName>
    <definedName name="ActIDName" localSheetId="8">'[1]Hidden data'!$C$227:$C$236</definedName>
    <definedName name="ActIDName">'Hidden data'!$C$224:$C$233</definedName>
    <definedName name="ActIDName2">'Hidden data'!$G$224:$G$233</definedName>
    <definedName name="ActName">'Hidden data'!$B$224:$B$233</definedName>
    <definedName name="Basis" localSheetId="8">'[1]Hidden data'!$O$246:$O$247</definedName>
    <definedName name="Basis">'Hidden data'!$O$243:$O$244</definedName>
    <definedName name="BenID" localSheetId="8">'[1]Hidden data'!$A$214:$A$224</definedName>
    <definedName name="BenID">'Hidden data'!$A$211:$A$221</definedName>
    <definedName name="ComEv">'Hidden data'!$C$249:$C$253</definedName>
    <definedName name="Cons">'Hidden data'!$G$251:$G$253</definedName>
    <definedName name="Country2" localSheetId="8">'[1]Hidden data'!$B$5:$B$6</definedName>
    <definedName name="Country2">'Hidden data'!$B$5:$B$6</definedName>
    <definedName name="Decision" localSheetId="8">'[1]Hidden data'!$G$213:$G$214</definedName>
    <definedName name="Decision">'Hidden data'!$G$210:$G$211</definedName>
    <definedName name="EMW" localSheetId="8">'[1]Hidden data'!#REF!</definedName>
    <definedName name="EMW">'Hidden data'!#REF!</definedName>
    <definedName name="EO" localSheetId="8">'[1]Hidden data'!#REF!</definedName>
    <definedName name="EO">'Hidden data'!#REF!</definedName>
    <definedName name="Equip" localSheetId="5">'Hidden data'!#REF!</definedName>
    <definedName name="Equip" localSheetId="6">'Hidden data'!#REF!</definedName>
    <definedName name="Equip" localSheetId="8">'[1]Hidden data'!#REF!</definedName>
    <definedName name="Equip" localSheetId="12">'Hidden data'!#REF!</definedName>
    <definedName name="Equip">'Hidden data'!#REF!</definedName>
    <definedName name="HU">'Hidden data'!$C$10:$C$17</definedName>
    <definedName name="HU_pravna_forma" localSheetId="8">'[1]Hidden data'!$A$62:$A$112</definedName>
    <definedName name="HU_pravna_forma">'Hidden data'!$A$61:$A$98</definedName>
    <definedName name="HUN" localSheetId="8">'[1]Hidden data'!#REF!</definedName>
    <definedName name="HUN">'Hidden data'!#REF!</definedName>
    <definedName name="Hungary">'Hidden data'!$A$10:$A$17</definedName>
    <definedName name="IAK_Átalányár" localSheetId="8">'[1]Hidden data'!$K$265:$K$279</definedName>
    <definedName name="IAK_Átalányár">'Hidden data'!$K$262:$K$276</definedName>
    <definedName name="Kat" localSheetId="8">'[1]Hidden data'!#REF!</definedName>
    <definedName name="Kat">'Hidden data'!#REF!</definedName>
    <definedName name="Lang" localSheetId="8">'[1]Hidden data'!$B$252:$B$256</definedName>
    <definedName name="Lang">'Hidden data'!$B$249:$B$253</definedName>
    <definedName name="Legal" localSheetId="8">'[1]Hidden data'!$A$43:$A$112</definedName>
    <definedName name="Legal">'Hidden data'!$A$43:$A$98</definedName>
    <definedName name="Med">'Hidden data'!$D$249:$D$254</definedName>
    <definedName name="Month" localSheetId="8">'[1]Hidden data'!$A$197:$A$208</definedName>
    <definedName name="Month">'Hidden data'!$A$194:$A$205</definedName>
    <definedName name="Nazov_programu" localSheetId="8">'[1]Hidden data'!$B$1:$B$2</definedName>
    <definedName name="Nazov_programu">'Hidden data'!$B$1:$B$2</definedName>
    <definedName name="_xlnm.Print_Area" localSheetId="1">'1. Cover'!$A$1:$J$31</definedName>
    <definedName name="_xlnm.Print_Area" localSheetId="14">'10. Construction'!$A$1:$H$14</definedName>
    <definedName name="_xlnm.Print_Area" localSheetId="15">'11. Information &amp; Publicity'!$A$1:$H$86</definedName>
    <definedName name="_xlnm.Print_Area" localSheetId="16">'12. Cooperation'!$A$1:$E$10</definedName>
    <definedName name="_xlnm.Print_Area" localSheetId="17">'13. Indicators'!$A$1:$E$14</definedName>
    <definedName name="_xlnm.Print_Area" localSheetId="18">'14. Indicators'!$A$1:$L$54</definedName>
    <definedName name="_xlnm.Print_Area" localSheetId="19">'15. Horizontal principles'!$A$1:$F$46</definedName>
    <definedName name="_xlnm.Print_Area" localSheetId="20">'16. Certificate'!$A$1:$E$31</definedName>
    <definedName name="_xlnm.Print_Area" localSheetId="2">'2.Main data'!$A$1:$I$28</definedName>
    <definedName name="_xlnm.Print_Area" localSheetId="3">'3. Project summary'!$A$1:$A$13</definedName>
    <definedName name="_xlnm.Print_Area" localSheetId="5">'4. P2 - data'!$A$1:$I$72</definedName>
    <definedName name="_xlnm.Print_Area" localSheetId="6">'4. P3 - data'!$A$1:$I$72</definedName>
    <definedName name="_xlnm.Print_Area" localSheetId="7">'4. P4 - data'!$A$1:$I$72</definedName>
    <definedName name="_xlnm.Print_Area" localSheetId="4">'4. VP -  data'!$A$1:$I$72</definedName>
    <definedName name="_xlnm.Print_Area" localSheetId="8">'5. Project description'!$A$1:$B$54</definedName>
    <definedName name="_xlnm.Print_Area" localSheetId="9">'6. Activities'!$A$1:$L$121</definedName>
    <definedName name="_xlnm.Print_Area" localSheetId="10">'7. Plan'!$A$1:$M$14</definedName>
    <definedName name="_xlnm.Print_Area" localSheetId="12">'8. P2 - Budget'!$A$1:$F$92</definedName>
    <definedName name="_xlnm.Print_Area" localSheetId="11">'8. VP - Budget'!$A$1:$F$93</definedName>
    <definedName name="_xlnm.Print_Area" localSheetId="13">'9. Financial overwiev'!$A$1:$I$9</definedName>
    <definedName name="_xlnm.Print_Area" localSheetId="21">checklist!$A$1:$J$15</definedName>
    <definedName name="_xlnm.Print_Area" localSheetId="0">Guide!$A$1:$S$15</definedName>
    <definedName name="PASelected" localSheetId="8">'[1]2.Main data'!$A$13</definedName>
    <definedName name="PASelected">'2.Main data'!$A$13</definedName>
    <definedName name="Per">'Hidden data'!$E$211:$E$220</definedName>
    <definedName name="PerType">'Hidden data'!$E$21:$E$24</definedName>
    <definedName name="PrAx1HorPri" localSheetId="8">'[1]Hidden data'!$A$264:$A$266</definedName>
    <definedName name="PrAx1HorPri">'Hidden data'!$A$261:$A$263</definedName>
    <definedName name="PrAx1List">'Hidden data'!$A$110</definedName>
    <definedName name="PrAx1Lookup">'Hidden data'!$A$110:$B$110</definedName>
    <definedName name="PrAx2HorPri" localSheetId="8">'[1]Hidden data'!#REF!</definedName>
    <definedName name="PrAx2HorPri">'Hidden data'!#REF!</definedName>
    <definedName name="PrAx2List" localSheetId="8">'[1]Hidden data'!#REF!</definedName>
    <definedName name="PrAx2List">'Hidden data'!#REF!</definedName>
    <definedName name="PrAx2Lookup" localSheetId="8">'[1]Hidden data'!#REF!</definedName>
    <definedName name="PrAx2Lookup">'Hidden data'!#REF!</definedName>
    <definedName name="PrAx4HorPri" localSheetId="8">'[1]Hidden data'!$A$269:$A$271</definedName>
    <definedName name="PrAx4HorPri">'Hidden data'!$A$266:$A$268</definedName>
    <definedName name="PrAx4List">'Hidden data'!$A$113</definedName>
    <definedName name="PrAx4Lookup">'Hidden data'!$A$113:$B$113</definedName>
    <definedName name="PrAxList" localSheetId="8">'[1]Hidden data'!$A$119:$A$120</definedName>
    <definedName name="PrAxList">'Hidden data'!$A$105:$A$106</definedName>
    <definedName name="PrAxLookup" localSheetId="8">'[1]Hidden data'!$A$119:$B$120</definedName>
    <definedName name="PrAxLookup">'Hidden data'!$A$105:$B$106</definedName>
    <definedName name="Prep" localSheetId="8">'[1]Hidden data'!$I$252:$I$255</definedName>
    <definedName name="Prep">'Hidden data'!$I$249:$I$252</definedName>
    <definedName name="PriorityAxis">'Hidden data'!$A$105:$A$106</definedName>
    <definedName name="Promo">'Hidden data'!$F$249:$F$252</definedName>
    <definedName name="Publ">'Hidden data'!$A$249:$A$255</definedName>
    <definedName name="SD" localSheetId="8">'[1]Hidden data'!#REF!</definedName>
    <definedName name="SD">'Hidden data'!#REF!</definedName>
    <definedName name="SK">'Hidden data'!$D$10:$D$14</definedName>
    <definedName name="SK_Átalányár" localSheetId="8">'[1]Hidden data'!$J$265:$J$284</definedName>
    <definedName name="SK_Átalányár">'Hidden data'!$J$262:$J$281</definedName>
    <definedName name="SK_pravna_forma" localSheetId="8">'[1]Hidden data'!$A$44:$A$59</definedName>
    <definedName name="SK_pravna_forma">'Hidden data'!$A$44:$A$58</definedName>
    <definedName name="SLK" localSheetId="8">'[1]Hidden data'!#REF!</definedName>
    <definedName name="SLK">'Hidden data'!#REF!</definedName>
    <definedName name="Slovakia">'Hidden data'!$B$10:$B$14</definedName>
    <definedName name="SOselected" localSheetId="8">'[1]2.Main data'!$A$16</definedName>
    <definedName name="SOselected">'2.Main data'!$A$16</definedName>
    <definedName name="SpOb11Indicators" localSheetId="8">'[1]Hidden data'!#REF!</definedName>
    <definedName name="SpOb11Indicators">'Hidden data'!#REF!</definedName>
    <definedName name="SpOb11List" localSheetId="8">'[1]Hidden data'!$A$132:$A$176</definedName>
    <definedName name="SpOb11List">'Hidden data'!$A$118:$A$162</definedName>
    <definedName name="SpOb21Indicators" localSheetId="8">'[1]Hidden data'!#REF!</definedName>
    <definedName name="SpOb21Indicators">'Hidden data'!#REF!</definedName>
    <definedName name="SpOb21List" localSheetId="8">'[1]Hidden data'!#REF!</definedName>
    <definedName name="SpOb21List">'Hidden data'!#REF!</definedName>
    <definedName name="SpOb221Indicators" localSheetId="8">'[1]Hidden data'!#REF!</definedName>
    <definedName name="SpOb221Indicators">'Hidden data'!#REF!</definedName>
    <definedName name="SpOb221List" localSheetId="8">'[1]Hidden data'!#REF!</definedName>
    <definedName name="SpOb221List">'Hidden data'!#REF!</definedName>
    <definedName name="SpOb222Indicators" localSheetId="8">'[1]Hidden data'!#REF!</definedName>
    <definedName name="SpOb222Indicators">'Hidden data'!#REF!</definedName>
    <definedName name="SpOb222List" localSheetId="8">'[1]Hidden data'!#REF!</definedName>
    <definedName name="SpOb222List">'Hidden data'!#REF!</definedName>
    <definedName name="SpOb41Indicators" localSheetId="8">'[1]Hidden data'!#REF!</definedName>
    <definedName name="SpOb41Indicators">'Hidden data'!#REF!</definedName>
    <definedName name="SpOb41List" localSheetId="8">'[1]Hidden data'!$A$179:$A$191</definedName>
    <definedName name="SpOb41List">'Hidden data'!$A$165:$A$177</definedName>
    <definedName name="States" localSheetId="8">'[1]Hidden data'!$A$5:$A$6</definedName>
    <definedName name="States">'Hidden data'!$A$5:$A$6</definedName>
    <definedName name="Status">'Hidden data'!$F$20:$F$22</definedName>
    <definedName name="SzK_Átalányár">'Hidden data'!$J$262:$J$281</definedName>
    <definedName name="Type" localSheetId="8">'[1]Hidden data'!$A$21:$A$33</definedName>
    <definedName name="Type">'Hidden data'!$A$21:$A$33</definedName>
    <definedName name="Unit" localSheetId="8">'[1]Hidden data'!$J$227:$J$236</definedName>
    <definedName name="Unit">'Hidden data'!$J$224:$J$233</definedName>
    <definedName name="VAT" localSheetId="8">'[1]Hidden data'!$A$39:$A$40</definedName>
    <definedName name="VAT">'Hidden data'!$A$39:$A$40</definedName>
    <definedName name="Vis">'Hidden data'!$G$249:$G$254</definedName>
    <definedName name="Web">'Hidden data'!$E$249:$E$252</definedName>
    <definedName name="Year" localSheetId="8">'[1]Hidden data'!$B$197:$B$201</definedName>
    <definedName name="Year">'Hidden data'!$B$194:$B$198</definedName>
    <definedName name="Z_9B195D69_7D5B_406D_87D2_41910A2F61D3_.wvu.PrintArea" localSheetId="1" hidden="1">'1. Cover'!$A$1:$J$34</definedName>
    <definedName name="Z_9B195D69_7D5B_406D_87D2_41910A2F61D3_.wvu.PrintArea" localSheetId="18" hidden="1">'14. Indicators'!$A$30:$K$141</definedName>
    <definedName name="Z_9B195D69_7D5B_406D_87D2_41910A2F61D3_.wvu.PrintArea" localSheetId="20" hidden="1">'16. Certificate'!#REF!</definedName>
    <definedName name="Z_9B195D69_7D5B_406D_87D2_41910A2F61D3_.wvu.PrintArea" localSheetId="2" hidden="1">'2.Main data'!$A$1:$I$28</definedName>
    <definedName name="Z_9B195D69_7D5B_406D_87D2_41910A2F61D3_.wvu.PrintArea" localSheetId="3" hidden="1">'3. Project summary'!$A$1:$A$15</definedName>
    <definedName name="Z_9B195D69_7D5B_406D_87D2_41910A2F61D3_.wvu.PrintArea" localSheetId="5" hidden="1">'4. P2 - data'!$A$1:$I$72</definedName>
    <definedName name="Z_9B195D69_7D5B_406D_87D2_41910A2F61D3_.wvu.PrintArea" localSheetId="6" hidden="1">'4. P3 - data'!$A$1:$I$72</definedName>
    <definedName name="Z_9B195D69_7D5B_406D_87D2_41910A2F61D3_.wvu.PrintArea" localSheetId="7" hidden="1">'4. P4 - data'!$A$1:$I$72</definedName>
    <definedName name="Z_9B195D69_7D5B_406D_87D2_41910A2F61D3_.wvu.PrintArea" localSheetId="4" hidden="1">'4. VP -  data'!$A$1:$I$72</definedName>
    <definedName name="Z_9B195D69_7D5B_406D_87D2_41910A2F61D3_.wvu.PrintArea" localSheetId="8" hidden="1">'5. Project description'!$A$1:$A$53</definedName>
    <definedName name="Z_9B195D69_7D5B_406D_87D2_41910A2F61D3_.wvu.PrintArea" localSheetId="9" hidden="1">'6. Activities'!$A$1:$L$2</definedName>
    <definedName name="Z_9B195D69_7D5B_406D_87D2_41910A2F61D3_.wvu.PrintArea" localSheetId="10" hidden="1">'7. Plan'!$A$1:$M$37</definedName>
    <definedName name="Z_9B195D69_7D5B_406D_87D2_41910A2F61D3_.wvu.PrintArea" localSheetId="12" hidden="1">'8. P2 - Budget'!#REF!</definedName>
    <definedName name="Z_9B195D69_7D5B_406D_87D2_41910A2F61D3_.wvu.PrintArea" localSheetId="11" hidden="1">'8. VP - Budget'!$A$1:$F$93</definedName>
  </definedNames>
  <calcPr calcId="191029"/>
  <customWorkbookViews>
    <customWorkbookView name="Holop Silvester - Egyéni nézet" guid="{9B195D69-7D5B-406D-87D2-41910A2F61D3}" autoUpdate="1" mergeInterval="15" personalView="1" maximized="1" windowWidth="1920" windowHeight="854" activeSheetId="1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2" l="1"/>
  <c r="B213" i="13" l="1"/>
  <c r="B214" i="13"/>
  <c r="B52" i="52" l="1"/>
  <c r="A52" i="52"/>
  <c r="B47" i="52"/>
  <c r="A47" i="52"/>
  <c r="B44" i="52"/>
  <c r="A44" i="52"/>
  <c r="B39" i="52"/>
  <c r="A39" i="52"/>
  <c r="B35" i="52"/>
  <c r="A35" i="52"/>
  <c r="B31" i="52"/>
  <c r="A31" i="52"/>
  <c r="B27" i="52"/>
  <c r="A27" i="52"/>
  <c r="B22" i="52"/>
  <c r="A22" i="52"/>
  <c r="B18" i="52"/>
  <c r="A18" i="52"/>
  <c r="B13" i="52"/>
  <c r="A13" i="52"/>
  <c r="B9" i="52"/>
  <c r="A9" i="52"/>
  <c r="B5" i="52"/>
  <c r="A5" i="52"/>
  <c r="D13" i="43" l="1"/>
  <c r="L54" i="17" l="1"/>
  <c r="L53" i="17"/>
  <c r="L52" i="17"/>
  <c r="L51" i="17"/>
  <c r="L50" i="17"/>
  <c r="L49" i="17"/>
  <c r="L48" i="17"/>
  <c r="L47" i="17"/>
  <c r="L46" i="17"/>
  <c r="L45" i="17"/>
  <c r="L44" i="17"/>
  <c r="L43" i="17"/>
  <c r="L42" i="17"/>
  <c r="L41" i="17"/>
  <c r="T244" i="13" l="1"/>
  <c r="T243" i="13"/>
  <c r="B5" i="9" s="1"/>
  <c r="G62" i="6" l="1"/>
  <c r="B230" i="13"/>
  <c r="B231" i="13"/>
  <c r="B228" i="13"/>
  <c r="B232" i="13"/>
  <c r="B233" i="13"/>
  <c r="B229" i="13"/>
  <c r="B211" i="13" l="1"/>
  <c r="E21" i="1"/>
  <c r="E19" i="1"/>
  <c r="E25" i="1"/>
  <c r="E23" i="1"/>
  <c r="B110" i="6" l="1"/>
  <c r="B98" i="6"/>
  <c r="B86" i="6"/>
  <c r="B74" i="6"/>
  <c r="B62" i="6"/>
  <c r="B50" i="6"/>
  <c r="G38" i="6"/>
  <c r="B38" i="6"/>
  <c r="B6" i="9" l="1"/>
  <c r="D11" i="43"/>
  <c r="G244" i="13"/>
  <c r="P243" i="13"/>
  <c r="E91" i="31" l="1"/>
  <c r="F89" i="31"/>
  <c r="F88" i="31"/>
  <c r="F87" i="31"/>
  <c r="F86" i="31"/>
  <c r="F85" i="31"/>
  <c r="E79" i="31"/>
  <c r="F77" i="31"/>
  <c r="F76" i="31"/>
  <c r="F75" i="31"/>
  <c r="F74" i="31"/>
  <c r="F73" i="31"/>
  <c r="F72" i="31"/>
  <c r="F71" i="31"/>
  <c r="F70" i="31"/>
  <c r="F69" i="31"/>
  <c r="F68" i="31"/>
  <c r="F67" i="31"/>
  <c r="F66" i="31"/>
  <c r="F65" i="31"/>
  <c r="F64" i="31"/>
  <c r="F63" i="31"/>
  <c r="E57" i="3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E25" i="31"/>
  <c r="F23" i="31"/>
  <c r="F22" i="31"/>
  <c r="F21" i="31"/>
  <c r="F20" i="31"/>
  <c r="F19" i="31"/>
  <c r="E28" i="31" l="1"/>
  <c r="E82" i="31"/>
  <c r="E60" i="31"/>
  <c r="E16" i="31"/>
  <c r="F9" i="31" l="1"/>
  <c r="E6" i="31" s="1"/>
  <c r="F14" i="31" s="1"/>
  <c r="E11" i="31" s="1"/>
  <c r="E4" i="31" s="1"/>
  <c r="H71" i="21"/>
  <c r="H64" i="21"/>
  <c r="H52" i="21"/>
  <c r="C6" i="21"/>
  <c r="H3" i="21"/>
  <c r="H71" i="20"/>
  <c r="H64" i="20"/>
  <c r="H52" i="20"/>
  <c r="C6" i="20"/>
  <c r="H3" i="20"/>
  <c r="H71" i="19"/>
  <c r="H64" i="19"/>
  <c r="H52" i="19"/>
  <c r="C6" i="19"/>
  <c r="H3" i="19"/>
  <c r="B190" i="13" l="1"/>
  <c r="G26" i="6"/>
  <c r="B26" i="6"/>
  <c r="G14" i="6"/>
  <c r="C6" i="4"/>
  <c r="B225" i="13"/>
  <c r="B227" i="13"/>
  <c r="B226" i="13"/>
  <c r="G190" i="13"/>
  <c r="B224" i="13"/>
  <c r="F32" i="30" l="1"/>
  <c r="F33" i="30"/>
  <c r="F34" i="30"/>
  <c r="F35" i="30"/>
  <c r="F36" i="30"/>
  <c r="F37" i="30"/>
  <c r="F38" i="30"/>
  <c r="F39" i="30"/>
  <c r="F40" i="30"/>
  <c r="F41" i="30"/>
  <c r="F42" i="30"/>
  <c r="F43" i="30" l="1"/>
  <c r="F44" i="30"/>
  <c r="F45" i="30"/>
  <c r="F46" i="30"/>
  <c r="F47" i="30"/>
  <c r="F48" i="30"/>
  <c r="F86" i="30"/>
  <c r="F87" i="30"/>
  <c r="F51" i="30"/>
  <c r="F50" i="30"/>
  <c r="F49" i="30"/>
  <c r="F20" i="30"/>
  <c r="F21" i="30"/>
  <c r="E45" i="18" l="1"/>
  <c r="E41" i="18"/>
  <c r="E37" i="18"/>
  <c r="E31" i="18"/>
  <c r="E23" i="18"/>
  <c r="E16" i="18"/>
  <c r="P244" i="13" l="1"/>
  <c r="K244" i="13"/>
  <c r="J244" i="13"/>
  <c r="K243" i="13"/>
  <c r="J243" i="13"/>
  <c r="G243" i="13"/>
  <c r="F5" i="9" s="1"/>
  <c r="C225" i="13"/>
  <c r="A6" i="7" s="1"/>
  <c r="G224" i="13"/>
  <c r="B212" i="13"/>
  <c r="I1" i="19" s="1"/>
  <c r="A207" i="13"/>
  <c r="A190" i="13"/>
  <c r="F11" i="13"/>
  <c r="F10" i="13"/>
  <c r="D17" i="43"/>
  <c r="D15" i="43"/>
  <c r="B45" i="18"/>
  <c r="B41" i="18"/>
  <c r="B37" i="18"/>
  <c r="B31" i="18"/>
  <c r="B23" i="18"/>
  <c r="B16" i="18"/>
  <c r="L36" i="17"/>
  <c r="L35" i="17"/>
  <c r="L34" i="17"/>
  <c r="L33" i="17"/>
  <c r="L32" i="17"/>
  <c r="L31" i="17"/>
  <c r="L30" i="17"/>
  <c r="L29" i="17"/>
  <c r="L28" i="17"/>
  <c r="L27" i="17"/>
  <c r="L26" i="17"/>
  <c r="L25" i="17"/>
  <c r="L24" i="17"/>
  <c r="L23" i="17"/>
  <c r="L18" i="17"/>
  <c r="L17" i="17"/>
  <c r="L16" i="17"/>
  <c r="L15" i="17"/>
  <c r="L14" i="17"/>
  <c r="L13" i="17"/>
  <c r="L8" i="17"/>
  <c r="L7" i="17"/>
  <c r="L6" i="17"/>
  <c r="E12" i="45"/>
  <c r="E6" i="45"/>
  <c r="D9" i="14"/>
  <c r="D7" i="14"/>
  <c r="D5" i="14"/>
  <c r="D3" i="14"/>
  <c r="F6" i="9"/>
  <c r="E91" i="30"/>
  <c r="F89" i="30"/>
  <c r="F88" i="30"/>
  <c r="F85" i="30"/>
  <c r="E79" i="30"/>
  <c r="F77" i="30"/>
  <c r="F76" i="30"/>
  <c r="F75" i="30"/>
  <c r="F74" i="30"/>
  <c r="F73" i="30"/>
  <c r="F72" i="30"/>
  <c r="F71" i="30"/>
  <c r="F70" i="30"/>
  <c r="F69" i="30"/>
  <c r="F68" i="30"/>
  <c r="F67" i="30"/>
  <c r="F66" i="30"/>
  <c r="F65" i="30"/>
  <c r="F64" i="30"/>
  <c r="F63" i="30"/>
  <c r="E57" i="30"/>
  <c r="F55" i="30"/>
  <c r="F54" i="30"/>
  <c r="F53" i="30"/>
  <c r="F52" i="30"/>
  <c r="F31" i="30"/>
  <c r="E25" i="30"/>
  <c r="F23" i="30"/>
  <c r="F22" i="30"/>
  <c r="F19" i="30"/>
  <c r="F1" i="30"/>
  <c r="I111" i="6"/>
  <c r="D111" i="6"/>
  <c r="G110" i="6"/>
  <c r="I99" i="6"/>
  <c r="D99" i="6"/>
  <c r="G98" i="6"/>
  <c r="I87" i="6"/>
  <c r="D87" i="6"/>
  <c r="G86" i="6"/>
  <c r="I75" i="6"/>
  <c r="D75" i="6"/>
  <c r="G74" i="6"/>
  <c r="I63" i="6"/>
  <c r="D63" i="6"/>
  <c r="I51" i="6"/>
  <c r="D51" i="6"/>
  <c r="G50" i="6"/>
  <c r="I39" i="6"/>
  <c r="D39" i="6"/>
  <c r="I27" i="6"/>
  <c r="D27" i="6"/>
  <c r="I15" i="6"/>
  <c r="D15" i="6"/>
  <c r="B14" i="6"/>
  <c r="I4" i="6"/>
  <c r="D4" i="6"/>
  <c r="G3" i="6"/>
  <c r="B3" i="6"/>
  <c r="H71" i="4"/>
  <c r="H64" i="4"/>
  <c r="H52" i="4"/>
  <c r="H3" i="4"/>
  <c r="A12" i="3"/>
  <c r="A8" i="3"/>
  <c r="A4" i="3"/>
  <c r="C6" i="2"/>
  <c r="H3" i="2"/>
  <c r="F190" i="13"/>
  <c r="C190" i="13"/>
  <c r="B207" i="13" l="1"/>
  <c r="F7" i="2"/>
  <c r="E28" i="30"/>
  <c r="E82" i="30"/>
  <c r="A244" i="13"/>
  <c r="F1" i="31"/>
  <c r="E60" i="30"/>
  <c r="E16" i="30"/>
  <c r="A243" i="13"/>
  <c r="I1" i="4"/>
  <c r="G225" i="13"/>
  <c r="A5" i="9"/>
  <c r="P245" i="13"/>
  <c r="C224" i="13"/>
  <c r="A5" i="7" s="1"/>
  <c r="A6" i="9"/>
  <c r="G227" i="13"/>
  <c r="C227" i="13"/>
  <c r="A8" i="7" s="1"/>
  <c r="G229" i="13"/>
  <c r="C229" i="13"/>
  <c r="A10" i="7" s="1"/>
  <c r="G231" i="13"/>
  <c r="C231" i="13"/>
  <c r="A12" i="7" s="1"/>
  <c r="G233" i="13"/>
  <c r="C233" i="13"/>
  <c r="A14" i="7" s="1"/>
  <c r="G232" i="13"/>
  <c r="C232" i="13"/>
  <c r="A13" i="7" s="1"/>
  <c r="G226" i="13"/>
  <c r="C226" i="13"/>
  <c r="A7" i="7" s="1"/>
  <c r="G228" i="13"/>
  <c r="C228" i="13"/>
  <c r="A9" i="7" s="1"/>
  <c r="G230" i="13"/>
  <c r="C230" i="13"/>
  <c r="A11" i="7" s="1"/>
  <c r="F9" i="30" l="1"/>
  <c r="E6" i="30" s="1"/>
  <c r="B244" i="13"/>
  <c r="M230" i="13" l="1"/>
  <c r="M229" i="13"/>
  <c r="M227" i="13"/>
  <c r="M228" i="13"/>
  <c r="F14" i="30"/>
  <c r="E11" i="30" s="1"/>
  <c r="E4" i="30" s="1"/>
  <c r="H244" i="13"/>
  <c r="Q244" i="13"/>
  <c r="C244" i="13"/>
  <c r="G6" i="9"/>
  <c r="B243" i="13"/>
  <c r="M232" i="13" l="1"/>
  <c r="H243" i="13"/>
  <c r="Q243" i="13"/>
  <c r="Q245" i="13" s="1"/>
  <c r="G5" i="9"/>
  <c r="C243" i="13"/>
  <c r="C5" i="9" s="1"/>
  <c r="B245" i="13"/>
  <c r="C26" i="2" s="1"/>
  <c r="M225" i="13"/>
  <c r="C6" i="9"/>
  <c r="E6" i="9" l="1"/>
  <c r="E5" i="9"/>
  <c r="N232" i="13"/>
  <c r="G9" i="9"/>
  <c r="E27" i="1"/>
  <c r="M226" i="13"/>
  <c r="C245" i="13"/>
  <c r="H26" i="2" s="1"/>
  <c r="H28" i="2" s="1"/>
  <c r="E9" i="9" l="1"/>
  <c r="E29" i="1"/>
  <c r="C9" i="9"/>
  <c r="H5" i="9" l="1"/>
  <c r="H6" i="9"/>
  <c r="H9" i="9" l="1"/>
</calcChain>
</file>

<file path=xl/sharedStrings.xml><?xml version="1.0" encoding="utf-8"?>
<sst xmlns="http://schemas.openxmlformats.org/spreadsheetml/2006/main" count="1580" uniqueCount="902">
  <si>
    <t>Bratislavský kraj</t>
  </si>
  <si>
    <t>Győr-Moson-Sopron megye</t>
  </si>
  <si>
    <t>Trnavský kraj</t>
  </si>
  <si>
    <t>Komárom-Esztergom megye</t>
  </si>
  <si>
    <t>Nitriansky kraj</t>
  </si>
  <si>
    <t>Banskobystrický kraj</t>
  </si>
  <si>
    <t>Pest megye</t>
  </si>
  <si>
    <t>Košický kraj</t>
  </si>
  <si>
    <t>Nógrád megye</t>
  </si>
  <si>
    <t>Borsod-Abaúj-Zemplén megye</t>
  </si>
  <si>
    <t>Szabolcs-Szatmár-Bereg megye</t>
  </si>
  <si>
    <t>Budapest</t>
  </si>
  <si>
    <t>Heves megye</t>
  </si>
  <si>
    <t>Legal criteria</t>
  </si>
  <si>
    <t>/200</t>
  </si>
  <si>
    <t>/30</t>
  </si>
  <si>
    <t>VAT</t>
  </si>
  <si>
    <t>Call</t>
  </si>
  <si>
    <t>Priorities</t>
  </si>
  <si>
    <t>Specific objectives</t>
  </si>
  <si>
    <t>PrAx1</t>
  </si>
  <si>
    <t>PrAx4</t>
  </si>
  <si>
    <t>PrAx4List</t>
  </si>
  <si>
    <t>PrAxLookup</t>
  </si>
  <si>
    <t>PrAx1Lookup</t>
  </si>
  <si>
    <t>PrAx4Lookup</t>
  </si>
  <si>
    <t>PrAx1List</t>
  </si>
  <si>
    <t>SpOb11</t>
  </si>
  <si>
    <t>SpOb41</t>
  </si>
  <si>
    <t>Type of activity</t>
  </si>
  <si>
    <t>SpOb11List</t>
  </si>
  <si>
    <t>SpOb41List</t>
  </si>
  <si>
    <t>PrAxList</t>
  </si>
  <si>
    <t>Month</t>
  </si>
  <si>
    <t>Year</t>
  </si>
  <si>
    <t>Date</t>
  </si>
  <si>
    <t>/1000</t>
  </si>
  <si>
    <t>Beneficiary</t>
  </si>
  <si>
    <t>Decision</t>
  </si>
  <si>
    <t>/500</t>
  </si>
  <si>
    <t>HU</t>
  </si>
  <si>
    <t>SK</t>
  </si>
  <si>
    <t>Ben ID</t>
  </si>
  <si>
    <t>AbBen</t>
  </si>
  <si>
    <t>Act1</t>
  </si>
  <si>
    <t>Communication</t>
  </si>
  <si>
    <t>Act2</t>
  </si>
  <si>
    <t>Act3</t>
  </si>
  <si>
    <t>Unit</t>
  </si>
  <si>
    <t>Total</t>
  </si>
  <si>
    <t>Act4</t>
  </si>
  <si>
    <t>Act5</t>
  </si>
  <si>
    <t>Act6</t>
  </si>
  <si>
    <t>Act7</t>
  </si>
  <si>
    <t>Act8</t>
  </si>
  <si>
    <t>Act9</t>
  </si>
  <si>
    <t>Act10</t>
  </si>
  <si>
    <t>ActName</t>
  </si>
  <si>
    <t>Staff consts</t>
  </si>
  <si>
    <t>Flat rate</t>
  </si>
  <si>
    <t>ERDF</t>
  </si>
  <si>
    <t>%</t>
  </si>
  <si>
    <t>Budget</t>
  </si>
  <si>
    <t>Co-finance rate</t>
  </si>
  <si>
    <t>Own contribution rate</t>
  </si>
  <si>
    <t>Status</t>
  </si>
  <si>
    <t>ActID</t>
  </si>
  <si>
    <t>ActIDName</t>
  </si>
  <si>
    <t>BAZ</t>
  </si>
  <si>
    <t>BP</t>
  </si>
  <si>
    <t>GYMS</t>
  </si>
  <si>
    <t>HE</t>
  </si>
  <si>
    <t>NR</t>
  </si>
  <si>
    <t>SZSZB</t>
  </si>
  <si>
    <t>BB</t>
  </si>
  <si>
    <t>BA</t>
  </si>
  <si>
    <t>KE</t>
  </si>
  <si>
    <t>TN</t>
  </si>
  <si>
    <t>NO</t>
  </si>
  <si>
    <t>PE</t>
  </si>
  <si>
    <t>BenType</t>
  </si>
  <si>
    <t>Beneficiary type</t>
  </si>
  <si>
    <t>PerType</t>
  </si>
  <si>
    <t>In progress</t>
  </si>
  <si>
    <t>Period</t>
  </si>
  <si>
    <t>Per</t>
  </si>
  <si>
    <t>All</t>
  </si>
  <si>
    <t>Abbreviated Beneficiary</t>
  </si>
  <si>
    <t>Lang</t>
  </si>
  <si>
    <t>EN</t>
  </si>
  <si>
    <t>HU-SK</t>
  </si>
  <si>
    <t>Workshop</t>
  </si>
  <si>
    <t>Banner</t>
  </si>
  <si>
    <t>Newsletter</t>
  </si>
  <si>
    <t>R110</t>
  </si>
  <si>
    <t>km</t>
  </si>
  <si>
    <t>HU State</t>
  </si>
  <si>
    <t>SK State</t>
  </si>
  <si>
    <t>Own public</t>
  </si>
  <si>
    <t>Own private</t>
  </si>
  <si>
    <t>R410</t>
  </si>
  <si>
    <t>CO09</t>
  </si>
  <si>
    <t>CO23</t>
  </si>
  <si>
    <t>O11</t>
  </si>
  <si>
    <t>O411</t>
  </si>
  <si>
    <t>O415</t>
  </si>
  <si>
    <t>O416</t>
  </si>
  <si>
    <t>O417</t>
  </si>
  <si>
    <t>='4. LB - DATA'!A11:D11</t>
  </si>
  <si>
    <t>='4. LB - DATA'!F29:I29</t>
  </si>
  <si>
    <t>'8. LB - Budget'!</t>
  </si>
  <si>
    <t>'8. B2 - Budget'!</t>
  </si>
  <si>
    <t>PS01</t>
  </si>
  <si>
    <t>PS02</t>
  </si>
  <si>
    <t>PS03</t>
  </si>
  <si>
    <t>PS04</t>
  </si>
  <si>
    <t>PS05</t>
  </si>
  <si>
    <t>PS06</t>
  </si>
  <si>
    <t>PS07</t>
  </si>
  <si>
    <t>PS09</t>
  </si>
  <si>
    <t>PS10</t>
  </si>
  <si>
    <t>PS12</t>
  </si>
  <si>
    <t>PS13</t>
  </si>
  <si>
    <t>PS14</t>
  </si>
  <si>
    <t>PS15</t>
  </si>
  <si>
    <t>PS16</t>
  </si>
  <si>
    <t>Horizontal measures</t>
  </si>
  <si>
    <t>PrAx1HorPri</t>
  </si>
  <si>
    <t>PrAx4HorPri</t>
  </si>
  <si>
    <t>Basis</t>
  </si>
  <si>
    <t>/150</t>
  </si>
  <si>
    <t>/10</t>
  </si>
  <si>
    <t>Real cost</t>
  </si>
  <si>
    <t xml:space="preserve">LB </t>
  </si>
  <si>
    <t>ActIDName2</t>
  </si>
  <si>
    <t>journey</t>
  </si>
  <si>
    <t>Permission type</t>
  </si>
  <si>
    <t>Building permit</t>
  </si>
  <si>
    <t>EIA</t>
  </si>
  <si>
    <t>Not started</t>
  </si>
  <si>
    <t>Attached</t>
  </si>
  <si>
    <t>m2</t>
  </si>
  <si>
    <t>ha</t>
  </si>
  <si>
    <t>Preparation costs</t>
  </si>
  <si>
    <t>Office and administration</t>
  </si>
  <si>
    <t>Total eligible</t>
  </si>
  <si>
    <t>Land acquisition</t>
  </si>
  <si>
    <t>Cost category</t>
  </si>
  <si>
    <t>Stuff costs</t>
  </si>
  <si>
    <t>Travel and accomodation</t>
  </si>
  <si>
    <t>Sum</t>
  </si>
  <si>
    <t>External expertise and services</t>
  </si>
  <si>
    <t>Equipment expenditure</t>
  </si>
  <si>
    <t>Infrastructure and works</t>
  </si>
  <si>
    <t>Prop</t>
  </si>
  <si>
    <t>Investment</t>
  </si>
  <si>
    <t>Natura 2000</t>
  </si>
  <si>
    <t>Szlovákia</t>
  </si>
  <si>
    <t>Ország</t>
  </si>
  <si>
    <t>Ország2</t>
  </si>
  <si>
    <t>Magyarország</t>
  </si>
  <si>
    <t>ÁFA</t>
  </si>
  <si>
    <t>SKHU/WETA/1901/</t>
  </si>
  <si>
    <t>A befektetés által érintett terület / kapacitás</t>
  </si>
  <si>
    <t>A befektetés által létrehozott természeti terület</t>
  </si>
  <si>
    <t>A kidolgozott dokumentumok száma (stratégiák, tervek, akciótervek, módszertanok, stb.)</t>
  </si>
  <si>
    <t>A kerékpárutak hossza</t>
  </si>
  <si>
    <t>A projekttevékenységekbe, rendezvényekbe bevont nők száma</t>
  </si>
  <si>
    <t>Új munkahelyek száma</t>
  </si>
  <si>
    <t>A fenntartott munkahelyek száma</t>
  </si>
  <si>
    <t>Új infrastruktúra száma</t>
  </si>
  <si>
    <t>A fejlesztett rendszerek és szolgáltatások száma</t>
  </si>
  <si>
    <t>Szervezetek száma / a szakmai rendezvényekbe bevont intézmények</t>
  </si>
  <si>
    <t>Az új weboldalak száma</t>
  </si>
  <si>
    <t>db</t>
  </si>
  <si>
    <t>személy</t>
  </si>
  <si>
    <t>Cikkek/média-megjelenések száma a határon átnyúló témakörben</t>
  </si>
  <si>
    <t>Átépített és újonnan létesített „zöldfolyosók” hossza</t>
  </si>
  <si>
    <t>Jobb védettségi állapot elérése érdekében támogatott élőhelyek területe</t>
  </si>
  <si>
    <t xml:space="preserve">A kulturális és természeti örökségi helyszínekhez és látnivalókhoz érkező látogatók számának növekedése  </t>
  </si>
  <si>
    <t>a látogatók éves létszáma</t>
  </si>
  <si>
    <t>Kifejlesztett határon átnyúló termékek és szolgáltatások száma</t>
  </si>
  <si>
    <t>Határon átnyúló hatással rendelkező rendezvények száma</t>
  </si>
  <si>
    <t>Együttműködésben részt vevő személyek száma</t>
  </si>
  <si>
    <t>Együttműködésben részt vevő nők száma</t>
  </si>
  <si>
    <t>Szociálisan hátrányos helyzetű csoportok (beleértve a romákat is) résztvevőinek száma</t>
  </si>
  <si>
    <t>O414</t>
  </si>
  <si>
    <t xml:space="preserve">A KPA keretén belül közzétett vagy kidolgozott dokumentumok száma  </t>
  </si>
  <si>
    <t>SKHU/WETA/1901</t>
  </si>
  <si>
    <t>Töltse ki a releváns információkkal!</t>
  </si>
  <si>
    <t xml:space="preserve">"Alt/Enter" gombok lenyomásával átláthatóbbá teheti a szöveget. Ezzel elválaszthatja a különböző bekezdéseket. </t>
  </si>
  <si>
    <t>5.2 A projekt végtermékei és eredményei</t>
  </si>
  <si>
    <t>5.3 Projektmegvalósítás</t>
  </si>
  <si>
    <t xml:space="preserve">5.4 Határon átnyúló hatás </t>
  </si>
  <si>
    <t>Részesedés:</t>
  </si>
  <si>
    <t>Tevékenység helyszíne(i):</t>
  </si>
  <si>
    <r>
      <rPr>
        <b/>
        <sz val="9"/>
        <color theme="1"/>
        <rFont val="Arial"/>
        <family val="2"/>
        <charset val="238"/>
      </rPr>
      <t>Pénzügyi áttekintés</t>
    </r>
    <r>
      <rPr>
        <sz val="9"/>
        <color theme="1"/>
        <rFont val="Arial"/>
        <family val="2"/>
        <charset val="238"/>
      </rPr>
      <t xml:space="preserve">
A mezők inaktívak, itt nem engedélyezett az adatbevitel. A kedvezményezettek költségvetési táblázatából származó adatok itt kerülnek összegyűjtésre.</t>
    </r>
  </si>
  <si>
    <t>Leírás</t>
  </si>
  <si>
    <r>
      <rPr>
        <b/>
        <sz val="9"/>
        <color theme="1"/>
        <rFont val="Arial"/>
        <family val="2"/>
        <charset val="238"/>
      </rPr>
      <t>Kapcsolódó tevékenység</t>
    </r>
    <r>
      <rPr>
        <sz val="9"/>
        <color theme="1"/>
        <rFont val="Arial"/>
        <family val="2"/>
        <charset val="238"/>
      </rPr>
      <t xml:space="preserve">
Válasszon a legördülő listából egy tevékenységet, ami kapcsolódik az építkezési munkálatokhoz. 
</t>
    </r>
    <r>
      <rPr>
        <b/>
        <sz val="9"/>
        <color theme="1"/>
        <rFont val="Arial"/>
        <family val="2"/>
        <charset val="238"/>
      </rPr>
      <t>Minden kapcsolódó topográfiai szám</t>
    </r>
    <r>
      <rPr>
        <sz val="9"/>
        <color theme="1"/>
        <rFont val="Arial"/>
        <family val="2"/>
        <charset val="238"/>
      </rPr>
      <t xml:space="preserve">
Adja meg a topográfiai adatokat, melyek nyilvánvalóan jelölik, melyik községhez tartoznak. </t>
    </r>
  </si>
  <si>
    <r>
      <rPr>
        <b/>
        <sz val="9"/>
        <color theme="1"/>
        <rFont val="Arial"/>
        <family val="2"/>
        <charset val="238"/>
      </rPr>
      <t>Az építkezési munkák helyszíne</t>
    </r>
    <r>
      <rPr>
        <sz val="9"/>
        <color theme="1"/>
        <rFont val="Arial"/>
        <family val="2"/>
        <charset val="238"/>
      </rPr>
      <t xml:space="preserve">
Adja meg az építkezési munkák helyszíneit. Az összes helyszínt írja egy sorba a hozzá tartozó tevékenységgel és országgal.  </t>
    </r>
  </si>
  <si>
    <t>Tétel</t>
  </si>
  <si>
    <t xml:space="preserve">Kód </t>
  </si>
  <si>
    <t>Megnevezés</t>
  </si>
  <si>
    <t>Mértékegység</t>
  </si>
  <si>
    <t>Kód</t>
  </si>
  <si>
    <r>
      <t xml:space="preserve">Specifikus eredmény programindikátor
</t>
    </r>
    <r>
      <rPr>
        <sz val="9"/>
        <color theme="1"/>
        <rFont val="Arial"/>
        <family val="2"/>
        <charset val="238"/>
      </rPr>
      <t xml:space="preserve">A kód, indikátor megnevezése, mértékegység, alapérték és célérték mezők inaktívak. Az adatok automatukisan bekerülnek a mezőkbe a már megadott adatoknak köszönhetően, beleértve a specifikus kimenet programindikátorokat is összefüggésben a specifikus célokkal.  </t>
    </r>
  </si>
  <si>
    <t>Fenntartható fejlődés</t>
  </si>
  <si>
    <t xml:space="preserve">Esélyegyenlőség és diszkriminációmentesség </t>
  </si>
  <si>
    <t xml:space="preserve">Férfiak és nők közötti egyenlőség </t>
  </si>
  <si>
    <t>Specifikus intézkedések a prioritási tengelyek számára</t>
  </si>
  <si>
    <t xml:space="preserve">Programspecifikus intézkedések </t>
  </si>
  <si>
    <t>Ne használjon ALT/Enter billentyűkombinációt ebben a táblázatban</t>
  </si>
  <si>
    <t xml:space="preserve">Kötelező intézkedések </t>
  </si>
  <si>
    <r>
      <rPr>
        <b/>
        <sz val="9"/>
        <color theme="1"/>
        <rFont val="Arial"/>
        <family val="2"/>
        <charset val="238"/>
      </rPr>
      <t>Fenntartható fejlődés</t>
    </r>
    <r>
      <rPr>
        <sz val="9"/>
        <color theme="1"/>
        <rFont val="Arial"/>
        <family val="2"/>
        <charset val="238"/>
      </rPr>
      <t xml:space="preserve">
Válasszon legalább egy intézkedést a fenntartható fejlődés területéről a legördülő menüből, és írja le, hogy a projekt miként biztosítja a környezeti, társadalmi és gazdasági fenntarthatóságot, különös tekintettel a környezetvédelmére és annak javítására.</t>
    </r>
  </si>
  <si>
    <r>
      <rPr>
        <b/>
        <sz val="9"/>
        <color theme="1"/>
        <rFont val="Arial"/>
        <family val="2"/>
        <charset val="238"/>
      </rPr>
      <t xml:space="preserve">Esélyegyenlőség és diszkriminációmentesség </t>
    </r>
    <r>
      <rPr>
        <sz val="9"/>
        <color theme="1"/>
        <rFont val="Arial"/>
        <family val="2"/>
        <charset val="238"/>
      </rPr>
      <t xml:space="preserve">
Válasszon legalább egy intézkedést az esélyegyenlőség és a diszkriminációmentesség területéről a legördülő menüből. Írja le, hogy a projekt  előkészítése és a végrehajtása során hogyan akadályozza meg a nemi, faji vagy etnikai származáson, valláson vagy meggyőződésen, fogyatékosságon, koron vagy szexuális irányultságon alapuló megkülönböztetést, illetve hogyan biztosítja a fogyatékkal élők számára a projekt eredményeinek elérhetőségét.
</t>
    </r>
  </si>
  <si>
    <t>Dátum</t>
  </si>
  <si>
    <r>
      <rPr>
        <b/>
        <sz val="9"/>
        <color theme="1"/>
        <rFont val="Arial"/>
        <family val="2"/>
        <charset val="238"/>
      </rPr>
      <t>Hivatalos képviselő:</t>
    </r>
    <r>
      <rPr>
        <sz val="9"/>
        <color theme="1"/>
        <rFont val="Arial"/>
        <family val="2"/>
        <charset val="238"/>
      </rPr>
      <t xml:space="preserve">
Adja meg a szervezet  hivatalos képviselőjének elérhetőségi adatait.
</t>
    </r>
    <r>
      <rPr>
        <b/>
        <sz val="9"/>
        <color theme="1"/>
        <rFont val="Arial"/>
        <family val="2"/>
        <charset val="238"/>
      </rPr>
      <t>Telefonszám/Mobilszám</t>
    </r>
    <r>
      <rPr>
        <sz val="9"/>
        <color theme="1"/>
        <rFont val="Arial"/>
        <family val="2"/>
        <charset val="238"/>
      </rPr>
      <t xml:space="preserve">
Adja meg a telafonyámokat az alábbi forma alapján. 
+421 999 555 555
+36 1 111 1111
</t>
    </r>
    <r>
      <rPr>
        <b/>
        <sz val="9"/>
        <color theme="1"/>
        <rFont val="Arial"/>
        <family val="2"/>
        <charset val="238"/>
      </rPr>
      <t>Kapcsolattartó:</t>
    </r>
    <r>
      <rPr>
        <sz val="9"/>
        <color theme="1"/>
        <rFont val="Arial"/>
        <family val="2"/>
        <charset val="238"/>
      </rPr>
      <t xml:space="preserve">
Adja meg a projektel kapcsolatos ügyek kapcsolattartó személyének elérhetőségi adatait. Tüntesse fel az elő- és utó titulusokat is. amennyiben van iylen. (pl.: Ing, Phd, etc.).</t>
    </r>
  </si>
  <si>
    <r>
      <rPr>
        <b/>
        <sz val="9"/>
        <color theme="1"/>
        <rFont val="Arial"/>
        <family val="2"/>
        <charset val="238"/>
      </rPr>
      <t xml:space="preserve">Kompetenciák és tapasztalatok:
</t>
    </r>
    <r>
      <rPr>
        <sz val="9"/>
        <color theme="1"/>
        <rFont val="Arial"/>
        <family val="2"/>
        <charset val="238"/>
      </rPr>
      <t xml:space="preserve">A kedvezményezett tapasztaltsága és elkötelezettsége a projekt célkitűzéseinek terén a sikeres végrehajtás és a fenntarthatóság egyik kulcstényezője. Adja meg a szervezet tematikus kompetenciáit és tapasztalatait, amelyek relevánsak a projekt megvalósítását tekintve.  </t>
    </r>
  </si>
  <si>
    <t>Kérjük, először a SEGÉDLETET olvassa el!</t>
  </si>
  <si>
    <r>
      <t xml:space="preserve">Leírás
</t>
    </r>
    <r>
      <rPr>
        <sz val="9"/>
        <color theme="1"/>
        <rFont val="Arial"/>
        <family val="2"/>
        <charset val="238"/>
      </rPr>
      <t xml:space="preserve">Írja le részletesen, hogy fog a projekt hozzájárulni az adott indikátor megvalósításához. </t>
    </r>
  </si>
  <si>
    <r>
      <rPr>
        <b/>
        <sz val="9"/>
        <color theme="1"/>
        <rFont val="Arial"/>
        <family val="2"/>
        <charset val="238"/>
      </rPr>
      <t xml:space="preserve">A férfiak és nők közötti egyenlőség
</t>
    </r>
    <r>
      <rPr>
        <sz val="9"/>
        <color theme="1"/>
        <rFont val="Arial"/>
        <family val="2"/>
        <charset val="238"/>
      </rPr>
      <t>Válasszon legalább egy intézkedést a nők és a férfiak közötti egyenlőség elősegítésének területéről a legördülő menüből. Írja le, hogyan csökkenti a projekt a horizontális és vertikális nemi szegregációt.</t>
    </r>
  </si>
  <si>
    <r>
      <rPr>
        <b/>
        <sz val="9"/>
        <color theme="1"/>
        <rFont val="Arial"/>
        <family val="2"/>
        <charset val="238"/>
      </rPr>
      <t>Specifikus intézkedések a prioritási tengelyek számára</t>
    </r>
    <r>
      <rPr>
        <sz val="9"/>
        <color theme="1"/>
        <rFont val="Arial"/>
        <family val="2"/>
        <charset val="238"/>
      </rPr>
      <t xml:space="preserve">
Válasszon ki legalább két PT-specifikus intézkedést a legördülő menüből, és írja le, hogy a projekt hogyan járul hozzá ezek teljesítéséhez.</t>
    </r>
  </si>
  <si>
    <t>P.O.Box</t>
  </si>
  <si>
    <t xml:space="preserve">E-mail </t>
  </si>
  <si>
    <t>web</t>
  </si>
  <si>
    <t>hónap / mesiac</t>
  </si>
  <si>
    <t>1.</t>
  </si>
  <si>
    <t>2.</t>
  </si>
  <si>
    <t>3.</t>
  </si>
  <si>
    <t>4.</t>
  </si>
  <si>
    <t>5.</t>
  </si>
  <si>
    <t>6.</t>
  </si>
  <si>
    <t>7.</t>
  </si>
  <si>
    <t>8.</t>
  </si>
  <si>
    <t>9.</t>
  </si>
  <si>
    <t>10.</t>
  </si>
  <si>
    <t>Ideiglenes plakát</t>
  </si>
  <si>
    <t>Saját honlap aloldala</t>
  </si>
  <si>
    <t>Új honlap</t>
  </si>
  <si>
    <t>Nyitó sajtótájékoztató</t>
  </si>
  <si>
    <t xml:space="preserve">Állandó plakát </t>
  </si>
  <si>
    <t>Popis</t>
  </si>
  <si>
    <t xml:space="preserve">Audiovizuális felvételek </t>
  </si>
  <si>
    <t xml:space="preserve">Fényképek </t>
  </si>
  <si>
    <t>Meghívók</t>
  </si>
  <si>
    <t>Könyvek</t>
  </si>
  <si>
    <t>Albumok</t>
  </si>
  <si>
    <t>Plakátok</t>
  </si>
  <si>
    <t>Brossúrák</t>
  </si>
  <si>
    <t>Pozvánky</t>
  </si>
  <si>
    <t>Knihy</t>
  </si>
  <si>
    <t>Albumy</t>
  </si>
  <si>
    <t>Plagáty</t>
  </si>
  <si>
    <t>Brožúry</t>
  </si>
  <si>
    <t>Konferencia</t>
  </si>
  <si>
    <t>Workshop (műhely)</t>
  </si>
  <si>
    <t>Szeminárium</t>
  </si>
  <si>
    <t>Nyomtatott sajtó (cikkek, interjúk)</t>
  </si>
  <si>
    <t>Televízió</t>
  </si>
  <si>
    <t>Rádió</t>
  </si>
  <si>
    <t>Záró rendezvény</t>
  </si>
  <si>
    <t>Sajtóhír, sajtóközlemény</t>
  </si>
  <si>
    <t>Letáky</t>
  </si>
  <si>
    <t>PR film</t>
  </si>
  <si>
    <t>Fotografie</t>
  </si>
  <si>
    <t>Audiovizuílne záznamy</t>
  </si>
  <si>
    <t>Televízia</t>
  </si>
  <si>
    <t>Rádio</t>
  </si>
  <si>
    <t>Tlačová správa</t>
  </si>
  <si>
    <t>Úvodná tlačovka</t>
  </si>
  <si>
    <t>Záverečné podujatie</t>
  </si>
  <si>
    <t>Seminár</t>
  </si>
  <si>
    <t>Matricák (90*50 mm, 100*100 mm)</t>
  </si>
  <si>
    <t>Nálepky (90*50 mm, 100*100 mm)</t>
  </si>
  <si>
    <t>Položka</t>
  </si>
  <si>
    <t xml:space="preserve">Cikkek/Hírek (A meglévő honlap „mindössze“ a pályázattal kapcsolatos cikkeket tartalmazza) </t>
  </si>
  <si>
    <t>HU, SK, ENG</t>
  </si>
  <si>
    <t>Elektronikus sajtó (cikkek, interjúk)</t>
  </si>
  <si>
    <t>Reklámok (fizetett cikkek vagy bármely egyéb reklámforma, hirdetés)</t>
  </si>
  <si>
    <t xml:space="preserve">5.1. A projekt relevanciája </t>
  </si>
  <si>
    <t>5.1. Relevantnosť projektu</t>
  </si>
  <si>
    <t>Projekt menedzsment</t>
  </si>
  <si>
    <t>Projektový manažment</t>
  </si>
  <si>
    <t>Kommunikáció</t>
  </si>
  <si>
    <t>Komunikácia</t>
  </si>
  <si>
    <t xml:space="preserve">Zvýšenie počtu návštev na podporovaných miestach kultúrneho a národného dedičstva a atrakcií </t>
  </si>
  <si>
    <t>Plocha podporovaných biotopov na dosiahnutie lepšieho stavu ochrany</t>
  </si>
  <si>
    <t>Dĺžka zrekonštruovaných a novo vybudovaných „zelených ciest“</t>
  </si>
  <si>
    <t>Vytvorená plocha/kapacita ovplyvnená investíciou</t>
  </si>
  <si>
    <t>Vytvorená prírodná plocha ovplyvnená investíciou</t>
  </si>
  <si>
    <t>Počet vypracovaných dokumentov (stratégie, osnovy, akčné plány, metodológie, atď.)</t>
  </si>
  <si>
    <t>Dĺžka cyklistických chodníkov</t>
  </si>
  <si>
    <t>Počet žien zapojených do projektových aktivít, podujatí</t>
  </si>
  <si>
    <t xml:space="preserve"> Počet nových pracovných miest</t>
  </si>
  <si>
    <t>Počet udržaných pracovných miest</t>
  </si>
  <si>
    <t>Počet novej infraštruktúry</t>
  </si>
  <si>
    <t>Počet vyvinutých systémov a služieb</t>
  </si>
  <si>
    <t xml:space="preserve">Počet zorganizovaných odborných podujatí      (konferencia,    workshop, seminár, študijný pobyt, výmenný program, atď....okrem stretnutí projektového manažmentu) </t>
  </si>
  <si>
    <t>Počet inštitúcií / organizácií zapojených do odborných podujatí</t>
  </si>
  <si>
    <t>Počet nových webstránok</t>
  </si>
  <si>
    <t>Počet článkov / mediálnych vstupov s cezhraničnou tematikou</t>
  </si>
  <si>
    <t>Počet vytvorených cezhraničných produktov a služieb</t>
  </si>
  <si>
    <t>Počet cezhraničných podujatí</t>
  </si>
  <si>
    <t>Počet dokumentov publikovaných alebo spracovaných v rámci FMP</t>
  </si>
  <si>
    <t>Počet osôb zapojených do spolupráce</t>
  </si>
  <si>
    <t>Počet žien zapojených do spolupráce</t>
  </si>
  <si>
    <t>Počet účastníkov zo sociálne marginalizovaných skupín, vrátane Rómov</t>
  </si>
  <si>
    <t>ks</t>
  </si>
  <si>
    <t>osoby</t>
  </si>
  <si>
    <t>počet návštev za rok</t>
  </si>
  <si>
    <t>Szakmai rendezvények száma (konferenciák,    workshopok, szemináriumok, tanulmányút, csereprogram, stb.... kivéve a projektmenedzseri találkozókat)</t>
  </si>
  <si>
    <t xml:space="preserve">Merná jednotka </t>
  </si>
  <si>
    <r>
      <rPr>
        <b/>
        <sz val="9"/>
        <rFont val="Arial"/>
        <family val="2"/>
        <charset val="238"/>
      </rPr>
      <t>Specifikus kimenet programindikátorok</t>
    </r>
    <r>
      <rPr>
        <sz val="9"/>
        <rFont val="Arial"/>
        <family val="2"/>
        <charset val="238"/>
      </rPr>
      <t xml:space="preserve">
Az indikátorok a projekt és a program szintjén mérhető értékek, melyek segítenek felmérni a projekt eredményeit és kimeneteit.  </t>
    </r>
  </si>
  <si>
    <r>
      <rPr>
        <b/>
        <sz val="9"/>
        <rFont val="Arial"/>
        <family val="2"/>
        <charset val="238"/>
      </rPr>
      <t>Specifikus kimenet projektindikátorok</t>
    </r>
    <r>
      <rPr>
        <sz val="9"/>
        <rFont val="Arial"/>
        <family val="2"/>
        <charset val="238"/>
      </rPr>
      <t xml:space="preserve">
A specifikus kimenet projektindikátorok számszerűsíthető mértékegységek, melyeket a Közös Titkárság alakított ki, a projekt eredményeinek kifinomultabb mérése érdekében.
Minden kedvezményezett kiválasztja az összes rá vonatkozó specifikus kimenet projektindikátort. Abban az esetben, ha a projekt hozzájárul több specifikus kimenet projektindikátorhoz, a kedvezményezettek számszerűsítik az összes releváns mutatót.</t>
    </r>
  </si>
  <si>
    <t>Összesen / Spolu</t>
  </si>
  <si>
    <t>Nem - Nie</t>
  </si>
  <si>
    <t xml:space="preserve">"Alt/Enter" gombok lenyomásával átláthatóbbá teheti a szöveget. Ezzel elválaszthatja a különböző bekezdéseket. 
A karakterlimiteket a jobb felső sarokban találja, a mező felett. </t>
  </si>
  <si>
    <r>
      <rPr>
        <b/>
        <sz val="9"/>
        <rFont val="Arial"/>
        <family val="2"/>
        <charset val="238"/>
      </rPr>
      <t>Kockázatkezelés</t>
    </r>
    <r>
      <rPr>
        <sz val="9"/>
        <rFont val="Arial"/>
        <family val="2"/>
        <charset val="238"/>
      </rPr>
      <t xml:space="preserve">
Ismertesse a projekt során esetlegesen felmerülő lehetséges általános kockázati tényezőket (pl. Pénzügyi, szervezeti stb.), valamint a projekt tevékenységekhez kapcsolódó konkrét kockázatokat és akadályokat. Határozzák meg továbbá ezek valószínűségét és vészhelyzet esetén a projekt tevékenységekre gyakorolt hatását, valamint a kezelésükre vonatkozó lehetséges intézkedéseket.</t>
    </r>
  </si>
  <si>
    <r>
      <rPr>
        <b/>
        <sz val="9"/>
        <rFont val="Arial"/>
        <family val="2"/>
        <charset val="238"/>
      </rPr>
      <t xml:space="preserve">Határon átnyúló hatás </t>
    </r>
    <r>
      <rPr>
        <sz val="9"/>
        <rFont val="Arial"/>
        <family val="2"/>
        <charset val="238"/>
      </rPr>
      <t xml:space="preserve">
Ismertesse a projekt határon átnyúló hatását válaszolva az alábbi kérdésekre:
• Miért szükséges a határon átnyúló együttműködés ahhoz, hogy a projekt el tudja érni a kitűzött céljait és eredményeit?
• A projekt célkitűzései miért nem valósíthatóak meg kizárólag nemzeti/regionális/helyi szinten? 
• Milyen előnyökkel jár a határon átnyúló együttműködés a projektpartnerek/célcsoportok/programterület számára?
• Hogyan lesz a program a határ két oldalán élő célközönségek hasznára? </t>
    </r>
  </si>
  <si>
    <t>Felelős partner(ek) / Zodpovedný(í) partner(i)</t>
  </si>
  <si>
    <r>
      <rPr>
        <b/>
        <sz val="9"/>
        <rFont val="Arial"/>
        <family val="2"/>
        <charset val="238"/>
      </rPr>
      <t>Tárgyi kimenetek</t>
    </r>
    <r>
      <rPr>
        <sz val="9"/>
        <rFont val="Arial"/>
        <family val="2"/>
        <charset val="238"/>
      </rPr>
      <t xml:space="preserve">
Sorolja fel az összes mérhető eredményt, amit a tevékenysége során létrehoz. A különböző tevékenységekből kifolyólag a pályázóknak tevékenységek mérhető eredményeit kell feltüntetniük (pl.: 1 könyv, 10 asztal, 50 szék, 2 laptop, 1 felújított épület, 12km bicikliút, stb.).</t>
    </r>
  </si>
  <si>
    <r>
      <rPr>
        <b/>
        <sz val="9"/>
        <rFont val="Arial"/>
        <family val="2"/>
        <charset val="238"/>
      </rPr>
      <t xml:space="preserve">Előre meghatározott és alaptevékenységek
</t>
    </r>
    <r>
      <rPr>
        <sz val="9"/>
        <rFont val="Arial"/>
        <family val="2"/>
        <charset val="238"/>
      </rPr>
      <t>A projektmenedzsment és a kommunikációs tevékenységek előre meg vannak határozva. Ez azt jelenti, hogy minden projektnek le kell írnia a projekt megvalósításához kapcsolódó menedzsment és kommunikációs feladatokat.</t>
    </r>
  </si>
  <si>
    <r>
      <t xml:space="preserve">Alaptevékenységek
</t>
    </r>
    <r>
      <rPr>
        <sz val="9"/>
        <rFont val="Arial"/>
        <family val="2"/>
        <charset val="238"/>
      </rPr>
      <t>Az alaptevékenységeket kronológiai sorrendben kell beilleszteni, leírva a megvalósítás főbb lépéseit. A közösen végzendő és az egyszerű feladatokat is közösen adják meg. A komplexebb feladatok esetében (pl. építkezés), a pályázók a különböző tevékenységeket külön-külön adják meg.</t>
    </r>
  </si>
  <si>
    <r>
      <rPr>
        <b/>
        <sz val="9"/>
        <rFont val="Arial"/>
        <family val="2"/>
        <charset val="238"/>
      </rPr>
      <t>Projektnév</t>
    </r>
    <r>
      <rPr>
        <sz val="9"/>
        <rFont val="Arial"/>
        <family val="2"/>
        <charset val="238"/>
      </rPr>
      <t xml:space="preserve">
Írja be a projekt nevét, ami maximum 200 karakter lehet.</t>
    </r>
  </si>
  <si>
    <r>
      <rPr>
        <b/>
        <sz val="9"/>
        <rFont val="Arial"/>
        <family val="2"/>
        <charset val="238"/>
      </rPr>
      <t>Rövidítés</t>
    </r>
    <r>
      <rPr>
        <sz val="9"/>
        <rFont val="Arial"/>
        <family val="2"/>
        <charset val="238"/>
      </rPr>
      <t xml:space="preserve">
A projektnév rövid, könnyen érthető rövidítése, ami mindkét nyelven jól hangzik. Max. 30 karakter.</t>
    </r>
  </si>
  <si>
    <r>
      <rPr>
        <b/>
        <sz val="9"/>
        <rFont val="Arial"/>
        <family val="2"/>
        <charset val="238"/>
      </rPr>
      <t>A projekt kezdetének és végének dátumai:</t>
    </r>
    <r>
      <rPr>
        <sz val="9"/>
        <rFont val="Arial"/>
        <family val="2"/>
        <charset val="238"/>
      </rPr>
      <t xml:space="preserve">
Írja be a projekt tervezett kezdetének és végének dátumait. A kezdetnek megadott hónapnál a hónap első napja, míg a végnek megadott hónapnál a hónap utolsó napja számítódik.
Vegye figyelembe, hogy a szerződéses viszony körülbelül a pályázati kiírás lezárása után hat hónappal várható.</t>
    </r>
  </si>
  <si>
    <t>A projekt hozzájárul a határon átnyúló oktatás, szociális és egyéb közszolgáltatások elérhetőségéhez.</t>
  </si>
  <si>
    <t>A projekt kulturális- és környezettudatosságot alakít ki, pozitív élményeket nyújt a látogatók és vendéglátók számára, szem előtt tartja azokat.</t>
  </si>
  <si>
    <t>A projekt közvetlen előnyöket biztosít a természetvédelem számára, előnyöket biztosít a helyi lakosság és gazdaság számára.</t>
  </si>
  <si>
    <t>A projekt alacsony vagy közel nullás energiaszükségletű épületek tervezéséről, építéséről és működtetéséről szól.</t>
  </si>
  <si>
    <t>A projekt javítja a szolgáltatások nyújtását a határ menti területeken, megerősíti a kölcsönös megértést és a kétnyelvűséget.</t>
  </si>
  <si>
    <t xml:space="preserve">A projekt biztosítja a meglévő szolgáltatások elérését a fogyatékkal élők számára.  </t>
  </si>
  <si>
    <t>A projekt növeli a nők foglalkoztatottságának lehetőségeit és jobb elérhetőségét, továbbá támogatja a rugalmas munkaidőt.</t>
  </si>
  <si>
    <t>A projekt támogatja a nők vállalkozását és önfoglalkoztatását.</t>
  </si>
  <si>
    <t>A projekt legalább 50%-os részvételt biztosít a nők vagy a hátrányos helyzetű személyek számára a közös oktatási és képzési tevékenységeken, rendezvényeken.</t>
  </si>
  <si>
    <t>A projekt támogatja az egyenlő bérfeltételeket a munkahelyeken.</t>
  </si>
  <si>
    <t>A projektnek átláthatónak kell lennie és figyelembe kell vennie a diszkriminációmentességet.</t>
  </si>
  <si>
    <t>A projekt az újonnan kialakított szolgáltatások elérhetőségét a fogyatékkal élők számára is hozzáférhetővé teszi.</t>
  </si>
  <si>
    <t>A foglalkoztatottságot érintő kezdeményezések esetében elsőbbséget élvez a szociális integráció; előnyben részesülnek a romák és a mélyszegénységben élők.</t>
  </si>
  <si>
    <t>Emeljék az energiahatékonyságot és az újrahasznosított anyagok felhasználását.</t>
  </si>
  <si>
    <t>Csökkentsék az energia, víz és a korlátozott források fogyasztását, valamint növeljék a megújuló energiaforrások fogyasztását.</t>
  </si>
  <si>
    <t>A környezetre kedvezőtlen hatással bíró veszélyes anyagok használatának csökkentésével járuljanak hozzá az üvegházhatású gázkibocsátás mérsékléséhez.</t>
  </si>
  <si>
    <t>Az európai közhatóságok nagy fogyasztók: környezetbarát áruk, szolgáltatások és munkák megvásárlására szolgáló vásárlóerejük révén jelentős mértékben hozzájárulhatnak a fenntartható fogyasztáshoz és termeléshez, ezért ajánlott a „zöld közbeszerzés“ (Green Public Procurement) alkalmazása, ha releváns</t>
  </si>
  <si>
    <t xml:space="preserve">Legyenek tekintettel a pénzeszközök és a források hatékony felhasználására és ésszerű kezelésére, továbbá érjék el a 2010/31/EU rendeletben támasztott szintet.   </t>
  </si>
  <si>
    <t>A termékvásárlás során tartsák be az Energiahatékonyságról szóló irányelv III. függelékében meghatározott követelményeket (2012/27/EU).</t>
  </si>
  <si>
    <t>Projekt  znižuje spotrebu energie, vody a obmedzených zdrojov a zvyšuje spotrebu obnoviteľnej energie.</t>
  </si>
  <si>
    <t>Projekt prispieva k znižovaniu emisie skleníkových plynov znížením používania materiálu nebezpečného pre životné prostredie.</t>
  </si>
  <si>
    <t>Projekt zvyšuje energetickú efektívnosť a využitie recyklovaných materiálov</t>
  </si>
  <si>
    <t>Projekt prihliada na efektívnosť a racionálny prístup k finančným prostriedkom a zdrojom a presahuje úrovne podľa Nariadenia 2010/31/EU.</t>
  </si>
  <si>
    <t>Pri nákupe výrobkov sa majú dodržiavať požiadavky vymedzené v Dodatku III Smernice o energetickej účinnosti(2012/27/EU).</t>
  </si>
  <si>
    <t>Európske verejné orgány sú hlavnými spotrebiteľmi. Používaním ich kúpnej sily na výber tovaru, služieb a prác šetrných k životnému prostrediu môžu významne prispieť k trvalo udržateľnej spotrebe a výrobe, preto sa vyzývajú, aby používali „zelené verejné obstarávanie“ (Green Public Procurement), ak je to relevantné.</t>
  </si>
  <si>
    <t>Projekt musí byť transparentný a musí brať do úvahy zásadu nediskriminácie.</t>
  </si>
  <si>
    <t>Projekt zabezpečí dostupnosť novo vyvinutých služieb pre ľudí s postihnutím.</t>
  </si>
  <si>
    <t>V prípade iniciatívy v oblasti zamestnanosti sa uprednostnia sociálne začlenenie a zvýhodnia sa Rómovia a ľudia žijúci v chudobe.</t>
  </si>
  <si>
    <t>Projekt podporuje podnikanie žien a samostatnú zárobkovú činnosť žien.</t>
  </si>
  <si>
    <t>Projekt podporuje rovnaké mzdové podmienky na pracovných miestach.</t>
  </si>
  <si>
    <t>Projekt zabezpečuje minimálne 50%-nú účasť žien alebo znevýhodnených osôb na spoločných vzdelávacích a školiacich aktivitách, podujatiach.</t>
  </si>
  <si>
    <t>Projekt zvyšuje dostupnosť možností zamestnania pre ženy a podporuje pružný pracovný čas.</t>
  </si>
  <si>
    <t>Rovnosť mužov a žien</t>
  </si>
  <si>
    <t>Rovnosť príležitosti a nediskriminácia</t>
  </si>
  <si>
    <t>Trvaloudržateľný rozvoj</t>
  </si>
  <si>
    <t>Programové špecifické opatrenia</t>
  </si>
  <si>
    <t>Povinné opatrenia</t>
  </si>
  <si>
    <t>2. ÁLTALÁNOS ADATOK / 2. VŠEOBECNÉ ÚDAJE</t>
  </si>
  <si>
    <t>év / rok</t>
  </si>
  <si>
    <t>Prioritási tengely / Prioritná os</t>
  </si>
  <si>
    <t>Specifikus cél / Špecifický cieľ</t>
  </si>
  <si>
    <t>Helyszín / Miesto</t>
  </si>
  <si>
    <t>db / ks</t>
  </si>
  <si>
    <t>oldal / strana</t>
  </si>
  <si>
    <t>személy / osoba</t>
  </si>
  <si>
    <t>óra / hod.</t>
  </si>
  <si>
    <t>nap / deň</t>
  </si>
  <si>
    <t>éjjel / noc</t>
  </si>
  <si>
    <t>3.  PROJEKTÖSSZEFOGLALÓ / 3. ZHRNUTIE PROJEKTU</t>
  </si>
  <si>
    <t xml:space="preserve">PO 1 – Príroda a kultúra  </t>
  </si>
  <si>
    <t>PO 4 – Podpora cezhraničnej spolupráce orgánov verejnej správy a osôb žijúcich v pohraničnej oblasti</t>
  </si>
  <si>
    <t>Projekt bude vytvárať environmentálne a kultúrne povedomie a rešpektovať a poskytovať pozitívne zážitky pre návštevníkov a hostiteľov.</t>
  </si>
  <si>
    <t>Projekt poskytuje priame výhody pre ochranu prírody a vytvára výhody pre miestnych obyvateľov a miestnu ekonomiku.</t>
  </si>
  <si>
    <t>Projekt bude navrhovať, vytvárať a prevádzkovať nízkoenergetické budovy alebo budovy s takmer nulovou spotrebou energie.</t>
  </si>
  <si>
    <t>Projekt bude prispievať k dostupnosti cezhraničného vzdelávania, sociálnych a iných verejných služieb.</t>
  </si>
  <si>
    <t>Projekt zlepší poskytovanie služieb v pohraničnej oblasti, posilní vzájomné porozumenie a dvojjazyčnosť.</t>
  </si>
  <si>
    <t>Projekt zabezpečí dostupnosť existujúcich služieb pre osoby s postihnutím</t>
  </si>
  <si>
    <t>A projekt kezdete / Začiatok projektu</t>
  </si>
  <si>
    <t>A projekt vége / Koniec projektu</t>
  </si>
  <si>
    <t>Teljes költségvetés / Celkový rozpočet</t>
  </si>
  <si>
    <t>Teljes költségvetés /                       Celkový rozpočet</t>
  </si>
  <si>
    <t>ERFA kozzájárulás /                         Príspevok ERDF</t>
  </si>
  <si>
    <t>Önrész / Spolufinancovanie</t>
  </si>
  <si>
    <t>Programnév / Názov programu</t>
  </si>
  <si>
    <t>Regisztrációs szám / Registračné číslo</t>
  </si>
  <si>
    <t>Rövid cím / Krátky názov</t>
  </si>
  <si>
    <t>ERFA hozzájárulás / Príspevok ERDF</t>
  </si>
  <si>
    <t>Finanszírozási források / Zdroje financovania</t>
  </si>
  <si>
    <t>A kisprojekt vezető partnerének megnevezése / Názov vedúceho partnera malého projektu</t>
  </si>
  <si>
    <t>Názov programu</t>
  </si>
  <si>
    <t>Rövidített megnevezés / Krátky názov</t>
  </si>
  <si>
    <t>Székhely / Sídlo</t>
  </si>
  <si>
    <t>Ország / Štát</t>
  </si>
  <si>
    <t>Megye / Kraj</t>
  </si>
  <si>
    <t>Település / Mesto, Obec</t>
  </si>
  <si>
    <t>Irányítószám / PSČ</t>
  </si>
  <si>
    <t>Utca és házszám / Ulica a číslo domu</t>
  </si>
  <si>
    <t>Levelezési cím (amennyiben más mint a székhely) / Korešpondenčná adresa (ak iná ako sídlo)</t>
  </si>
  <si>
    <t>Kompetenciák és tapasztalatok / Kompetencie a skúsenosti</t>
  </si>
  <si>
    <t>Keresztnév / Meno</t>
  </si>
  <si>
    <t>Családnév / Priezvisko</t>
  </si>
  <si>
    <t>Titulus / Titul</t>
  </si>
  <si>
    <t>Kapcsolattartó / Kontaktná osoba</t>
  </si>
  <si>
    <t>Mobilszám / Mobil</t>
  </si>
  <si>
    <t>Telefonszám / Telefón</t>
  </si>
  <si>
    <t>Beosztás / Pozícia v organizácii</t>
  </si>
  <si>
    <t>Program neve / Názov programu</t>
  </si>
  <si>
    <t>A projekt teljes költségvetése (EUR-ban) / Celkový rozpočet projektu (v Eur)</t>
  </si>
  <si>
    <t>A projekt rövid leírása / Krátke zhrnutie projektu</t>
  </si>
  <si>
    <t>4.4 TOVÁBBI KÖLTSÉGVETÉS NÉLKÜLI PARTNEREK ADATAI /            4.4 ÚDAJE O ĎALŠÍCH PARTNEROCH BEZ ROZPOČTU</t>
  </si>
  <si>
    <t>4.3 TOVÁBBI KÖLTSÉGVETÉS NÉLKÜLI PARTNEREK ADATAI /              4.3 ÚDAJE O ĎALŠÍCH PARTNEROCH BEZ ROZPOČTU</t>
  </si>
  <si>
    <t>5.4  Cezhraničný vplyv</t>
  </si>
  <si>
    <r>
      <t xml:space="preserve">KÖTELEZŐ MELLÉKLETEK (minden projektre érvényesek) / </t>
    </r>
    <r>
      <rPr>
        <b/>
        <sz val="11"/>
        <color theme="1"/>
        <rFont val="Arial"/>
        <family val="2"/>
        <charset val="238"/>
      </rPr>
      <t>POVINNÉ PRÍLOHY (vzťahuje sa na všetky projekty)</t>
    </r>
  </si>
  <si>
    <t>Jogi forma – magyarországi székhelyű pályázó</t>
  </si>
  <si>
    <t xml:space="preserve">Szociális szövetkezet </t>
  </si>
  <si>
    <t>Iskola szövetkezet</t>
  </si>
  <si>
    <t xml:space="preserve">Foglalkoztatási szövetkezet </t>
  </si>
  <si>
    <t xml:space="preserve">Egyéb szövetkezet </t>
  </si>
  <si>
    <t>Európai Területi Társulás (ETT)</t>
  </si>
  <si>
    <t xml:space="preserve">Helyi önkormányzat </t>
  </si>
  <si>
    <t xml:space="preserve">Helyi önkormányzati költségvetési szerv </t>
  </si>
  <si>
    <t>Önkormányzati hivatal (költségvetési szerv)</t>
  </si>
  <si>
    <t>Helyi önkormányzatok társulása</t>
  </si>
  <si>
    <t xml:space="preserve">Területfejlesztési önkormányzati társulás </t>
  </si>
  <si>
    <t>Országos  nemzetiségi önkormányzat</t>
  </si>
  <si>
    <t xml:space="preserve">Országos nemzetiségi önkormányzati  költségvetési szerv </t>
  </si>
  <si>
    <t xml:space="preserve"> Országos nemzetiségi önkormányzatok társulása </t>
  </si>
  <si>
    <t xml:space="preserve">Térségi fejlesztési tanács </t>
  </si>
  <si>
    <t xml:space="preserve">Helyi nemzetiségi önkormányzat </t>
  </si>
  <si>
    <t xml:space="preserve">Helyi nemzetiségi önkormányzati költségvetési szerv </t>
  </si>
  <si>
    <t xml:space="preserve">Helyi  nemzetiségi önkormányzatok  társulása </t>
  </si>
  <si>
    <t>Költségvetési rend szerint gazdálkodó, önkormányzati költségvetési körbe tartozó szerv</t>
  </si>
  <si>
    <t>Egyéb sportszövetség</t>
  </si>
  <si>
    <t>Egyéb szövetség</t>
  </si>
  <si>
    <t>Egyesület jogi személyiséggel rendelkező szervezeti egysége</t>
  </si>
  <si>
    <t xml:space="preserve">Sportegyesület </t>
  </si>
  <si>
    <t xml:space="preserve">Vallási tevékenységet végző szervezet </t>
  </si>
  <si>
    <t xml:space="preserve">Polgárőr egyesület </t>
  </si>
  <si>
    <t xml:space="preserve">Nemzetiségi egyesület </t>
  </si>
  <si>
    <t xml:space="preserve">Egyéb egyesület </t>
  </si>
  <si>
    <t xml:space="preserve">Kamara </t>
  </si>
  <si>
    <t xml:space="preserve">Egyéb köztestület </t>
  </si>
  <si>
    <t xml:space="preserve">Bevett egyház </t>
  </si>
  <si>
    <t xml:space="preserve">Elsődlegesen közfeladatot ellátó belső egyházi jogi személy </t>
  </si>
  <si>
    <t>Elsődlegesen vallási tevékenységeket végző belső egyházi jogi személy</t>
  </si>
  <si>
    <t>Egyházi szervezet technikai kód</t>
  </si>
  <si>
    <t>Egyéb alapítvány önálló intézménye</t>
  </si>
  <si>
    <t>Egyéb alapítvány</t>
  </si>
  <si>
    <t>Nonprofit korlátolt felelősségű társaság</t>
  </si>
  <si>
    <t>Állami vállalat</t>
  </si>
  <si>
    <t xml:space="preserve">Polgári jogi társaság </t>
  </si>
  <si>
    <t>Művészeti alkotóközösség</t>
  </si>
  <si>
    <r>
      <rPr>
        <b/>
        <sz val="9"/>
        <color theme="1"/>
        <rFont val="Arial"/>
        <family val="2"/>
        <charset val="238"/>
      </rPr>
      <t>Rövidített megnevezés:</t>
    </r>
    <r>
      <rPr>
        <sz val="9"/>
        <color theme="1"/>
        <rFont val="Arial"/>
        <family val="2"/>
        <charset val="238"/>
      </rPr>
      <t xml:space="preserve">
Illessze be a szervezet rövidített nevét, ami általában a kezdőbetűkből áll. 
</t>
    </r>
    <r>
      <rPr>
        <b/>
        <sz val="9"/>
        <color theme="1"/>
        <rFont val="Arial"/>
        <family val="2"/>
        <charset val="238"/>
      </rPr>
      <t xml:space="preserve">
Honlap:</t>
    </r>
    <r>
      <rPr>
        <sz val="9"/>
        <color theme="1"/>
        <rFont val="Arial"/>
        <family val="2"/>
        <charset val="238"/>
      </rPr>
      <t xml:space="preserve">
Illessze be a szervezet honlapjának webhelyét., amennyiben rendelkezik ilyennel. Bizonyosodjon meg róla, hogy az oldal működik.</t>
    </r>
  </si>
  <si>
    <r>
      <rPr>
        <b/>
        <sz val="9"/>
        <color theme="1"/>
        <rFont val="Arial"/>
        <family val="2"/>
        <charset val="238"/>
      </rPr>
      <t xml:space="preserve">A projekt rövid leírása </t>
    </r>
    <r>
      <rPr>
        <sz val="9"/>
        <color theme="1"/>
        <rFont val="Arial"/>
        <family val="2"/>
        <charset val="238"/>
      </rPr>
      <t xml:space="preserve">
Írjon egy rövid, logikailag könnyen értelmezhető összefoglalást a projektről, melyben a következő pontok szerepelnek:
- egy a program területén fennálló kihívás közös kezelése 
- a projekt átfogó célkitűzése és a várható változás, amit a projekt magvalósulása hozhat a jelenlegi helyzethez képest. 
-a főbb kimenetek és produktumok és kik számára lesz hasznos
- a tervezett megközelítés formája és miért szükséges a határon átívelő együttműködés
Vegye figyelembe, hogy ez a leírás kommunikációs célokra fog szolgálni. Bizonyosodjon meg róla, hogy a szöveg nyelvtanilag helyes és közérthető.</t>
    </r>
  </si>
  <si>
    <t>4.1 KISPROJEKT VEZETő PARTNER /                                                           4.1 VEDÚCI PARTNER MALÉHO PROJEKTU</t>
  </si>
  <si>
    <r>
      <rPr>
        <b/>
        <sz val="9"/>
        <rFont val="Arial"/>
        <family val="2"/>
        <charset val="238"/>
      </rPr>
      <t>Kommunikáció</t>
    </r>
    <r>
      <rPr>
        <sz val="9"/>
        <rFont val="Arial"/>
        <family val="2"/>
        <charset val="238"/>
      </rPr>
      <t xml:space="preserve">
A projekteknek folyamatrosan kommunikálniuk kell a projekt élettartama alatt, megfelelő kommunikációs eszközöket alkalmazva a projekt méretével és szükségleteivel összhangban. 
Határozza meg a projekt mérföldköveit és annak kommunikációját és válaszoljon az alábbi kérdésekre: 
• Mit akar kommunikálni?  (Mi az üzenete?)
• Kinek akarja kommunikálni?  (Ki a közönsége?)
• Mi a megfelelő időpont a kommunikációra? (Mikor akarja kommunikálni?)
• Hogyan akarja kommunikálni? (Milyen kommunikációs eszközöket fog használni?)
Tervezze meg ezeket a kommunikációs tevékenységeket, mert bár nem szorosan kapcsolódnak a projekttevékenységhez, de összességében érinti a program egészét. Pl.: bilbordok instalálása
Bővebb információért tekintse meg a projektláthatósági kézikönyvet.
A kommunikációs tevékenységek tárgyi kimeneteit a 12-es füzetben adja meg. </t>
    </r>
  </si>
  <si>
    <t>1 hónap / mesiac</t>
  </si>
  <si>
    <t>2 hónap / mesiac</t>
  </si>
  <si>
    <t>3 hónap / mesiac</t>
  </si>
  <si>
    <t>4 hónap / mesiac</t>
  </si>
  <si>
    <t>5 hónap / mesiac</t>
  </si>
  <si>
    <t>6 hónap / mesiac</t>
  </si>
  <si>
    <t>7 hónap / mesiac</t>
  </si>
  <si>
    <t>8 hónap / mesiac</t>
  </si>
  <si>
    <t>9 hónap / mesiac</t>
  </si>
  <si>
    <t>10 hónap / mesiac</t>
  </si>
  <si>
    <t>11 hónap / mesiac</t>
  </si>
  <si>
    <t>12 hónap / mesiac</t>
  </si>
  <si>
    <t xml:space="preserve">Válassza ki a tevékenyésgre érvényes időtartamot és jelölje nagy "X"-szel a megfelelő mezőkben. </t>
  </si>
  <si>
    <t>VP</t>
  </si>
  <si>
    <t>P2</t>
  </si>
  <si>
    <t>Igen - Áno</t>
  </si>
  <si>
    <t>Közös előkészítés / Spoločná príprava</t>
  </si>
  <si>
    <t xml:space="preserve">Közös megvalósítás / Spoločná implementácia </t>
  </si>
  <si>
    <r>
      <rPr>
        <b/>
        <sz val="9"/>
        <rFont val="Arial"/>
        <family val="2"/>
        <charset val="238"/>
      </rPr>
      <t xml:space="preserve">Közös előkészítés </t>
    </r>
    <r>
      <rPr>
        <sz val="9"/>
        <rFont val="Arial"/>
        <family val="2"/>
        <charset val="238"/>
      </rPr>
      <t xml:space="preserve">
Írja le, hogy a projektpartnerek hogyan készítették elő és tervezték meg a projektet. Írja le a közös előkészítő megbeszélések/találkozók menetét is.
</t>
    </r>
    <r>
      <rPr>
        <b/>
        <sz val="9"/>
        <rFont val="Arial"/>
        <family val="2"/>
        <charset val="238"/>
      </rPr>
      <t>Közös megvalósítás</t>
    </r>
    <r>
      <rPr>
        <sz val="9"/>
        <rFont val="Arial"/>
        <family val="2"/>
        <charset val="238"/>
      </rPr>
      <t xml:space="preserve">
A projektpartnerek közösen valósítják meg a projekttevékenységeket, a kimeneteket és az eredményeket. Emelje ki azon tevékenységeket, amelyeket közösen hajtottak végre.
</t>
    </r>
    <r>
      <rPr>
        <b/>
        <sz val="9"/>
        <rFont val="Arial"/>
        <family val="2"/>
        <charset val="238"/>
      </rPr>
      <t>Közös személyzet</t>
    </r>
    <r>
      <rPr>
        <sz val="9"/>
        <rFont val="Arial"/>
        <family val="2"/>
        <charset val="238"/>
      </rPr>
      <t xml:space="preserve">
Valamennyi projektpartner gondoskodik a projekttevékenységekhez szükséges személyzetről.  Írja le azt is, hogy a menedzsmentcsoportok mely tagjai felelősek a közös munkafolyamat megvalósításáért.
</t>
    </r>
    <r>
      <rPr>
        <b/>
        <sz val="9"/>
        <rFont val="Arial"/>
        <family val="2"/>
        <charset val="238"/>
      </rPr>
      <t xml:space="preserve">Közös finanszírozás
</t>
    </r>
    <r>
      <rPr>
        <sz val="9"/>
        <rFont val="Arial"/>
        <family val="2"/>
        <charset val="238"/>
      </rPr>
      <t xml:space="preserve">Minél kiegyensúlyozottabb a projekt költségvetése, annál jobb a projekt. Valamennyi kedvezményezett a projekt teljes elszámolható költségének legalább 30%-ával vesz részt a pályázatban. Írja le, hogyan oszlanak el a várt eredmények és a kért hozzájárulás az egyes partnerek esetében.
</t>
    </r>
  </si>
  <si>
    <t xml:space="preserve">Közös személyzet / Spoločný personál </t>
  </si>
  <si>
    <t xml:space="preserve">Közös finanszírozás / Spoločné financovanie </t>
  </si>
  <si>
    <r>
      <rPr>
        <b/>
        <sz val="9"/>
        <rFont val="Arial"/>
        <family val="2"/>
        <charset val="238"/>
      </rPr>
      <t>Olvassa el a SEGÉDLETET</t>
    </r>
    <r>
      <rPr>
        <sz val="9"/>
        <rFont val="Arial"/>
        <family val="2"/>
        <charset val="238"/>
      </rPr>
      <t xml:space="preserve">
Mielőtt elkezdi kitölteni a táblázatot, olvassa el a Projektláthatósági kézikönyvet, hogy megismerje a minimum követelményeket és tervezze meg a releváns tevékenységeket. </t>
    </r>
  </si>
  <si>
    <t>Mennyiség / Množstvo</t>
  </si>
  <si>
    <t>Felelős / Zodpov.</t>
  </si>
  <si>
    <t>Nyelv / Jazyk</t>
  </si>
  <si>
    <t>Elért emberek száma / Počet dosiahnutých osôb</t>
  </si>
  <si>
    <r>
      <rPr>
        <b/>
        <sz val="9"/>
        <rFont val="Arial"/>
        <family val="2"/>
        <charset val="238"/>
      </rPr>
      <t>Kiadványok</t>
    </r>
    <r>
      <rPr>
        <sz val="9"/>
        <rFont val="Arial"/>
        <family val="2"/>
        <charset val="238"/>
      </rPr>
      <t xml:space="preserve">
A kiadványok a projekt menetét és eredményeit hivatottak közvetíteni. Írja ide az összes kiadványtípust, amit használni szeretne a nyilvánosság növelése céljából.  </t>
    </r>
  </si>
  <si>
    <r>
      <rPr>
        <b/>
        <sz val="9"/>
        <rFont val="Arial"/>
        <family val="2"/>
        <charset val="238"/>
      </rPr>
      <t xml:space="preserve">Webes megjelenés
</t>
    </r>
    <r>
      <rPr>
        <sz val="9"/>
        <rFont val="Arial"/>
        <family val="2"/>
        <charset val="238"/>
      </rPr>
      <t>Minden projekt kötelező eleme a projekttel kapcsolatos bannerek elhelyezése, hírek és cikkek megjelenítése minden kedvezményezett weboldalán (amennyiben létezik). Lásd a Projektekláthatósági kézikönyv.</t>
    </r>
  </si>
  <si>
    <r>
      <rPr>
        <b/>
        <sz val="9"/>
        <rFont val="Arial"/>
        <family val="2"/>
        <charset val="238"/>
      </rPr>
      <t>Kommunikációs rendezvény/Nyilvános Projektrendezvény</t>
    </r>
    <r>
      <rPr>
        <sz val="9"/>
        <rFont val="Arial"/>
        <family val="2"/>
        <charset val="238"/>
      </rPr>
      <t xml:space="preserve">
Minden projekt kötelező eleme egy nyilvános projektrendezvény. Ez lehet a projekt alaptevékenysége, vagy egy nyitó / záró / szakmai konferencia.</t>
    </r>
  </si>
  <si>
    <r>
      <rPr>
        <b/>
        <sz val="9"/>
        <rFont val="Arial"/>
        <family val="2"/>
        <charset val="238"/>
      </rPr>
      <t>Médialefedettség</t>
    </r>
    <r>
      <rPr>
        <sz val="9"/>
        <rFont val="Arial"/>
        <family val="2"/>
        <charset val="238"/>
      </rPr>
      <t xml:space="preserve">
Minden projekt kötelező eleme a projekt elején egy sajtótájékoztató, valamint két sajtóközlemény, lehetőleg a projekt elején és végén.</t>
    </r>
  </si>
  <si>
    <r>
      <rPr>
        <b/>
        <sz val="9"/>
        <rFont val="Arial"/>
        <family val="2"/>
        <charset val="238"/>
      </rPr>
      <t xml:space="preserve">Leírás
</t>
    </r>
    <r>
      <rPr>
        <sz val="9"/>
        <rFont val="Arial"/>
        <family val="2"/>
        <charset val="238"/>
      </rPr>
      <t>Adja meg a tételre vonatkozó részletes információkat.</t>
    </r>
    <r>
      <rPr>
        <b/>
        <sz val="9"/>
        <rFont val="Arial"/>
        <family val="2"/>
        <charset val="238"/>
      </rPr>
      <t xml:space="preserve">
Nyelv
</t>
    </r>
    <r>
      <rPr>
        <sz val="9"/>
        <rFont val="Arial"/>
        <family val="2"/>
        <charset val="238"/>
      </rPr>
      <t>Válassza ki a tételtípus nyelvét.</t>
    </r>
  </si>
  <si>
    <r>
      <rPr>
        <b/>
        <sz val="9"/>
        <rFont val="Arial"/>
        <family val="2"/>
        <charset val="238"/>
      </rPr>
      <t xml:space="preserve">Kapcsolódó időszak
</t>
    </r>
    <r>
      <rPr>
        <sz val="9"/>
        <rFont val="Arial"/>
        <family val="2"/>
        <charset val="238"/>
      </rPr>
      <t>Válassza ki a tevékenység megvalósulásának időszakát.</t>
    </r>
  </si>
  <si>
    <r>
      <rPr>
        <b/>
        <sz val="9"/>
        <rFont val="Arial"/>
        <family val="2"/>
        <charset val="238"/>
      </rPr>
      <t>Elért emberek száma</t>
    </r>
    <r>
      <rPr>
        <sz val="9"/>
        <rFont val="Arial"/>
        <family val="2"/>
        <charset val="238"/>
      </rPr>
      <t xml:space="preserve">
Írja le az adott tevékenység során elért emberek számát.</t>
    </r>
  </si>
  <si>
    <r>
      <rPr>
        <b/>
        <sz val="9"/>
        <rFont val="Arial"/>
        <family val="2"/>
        <charset val="238"/>
      </rPr>
      <t xml:space="preserve">Láthatósági elemek </t>
    </r>
    <r>
      <rPr>
        <sz val="9"/>
        <rFont val="Arial"/>
        <family val="2"/>
        <charset val="238"/>
      </rPr>
      <t xml:space="preserve">
Adja meg a projekt kötelező láthatatósági elemeit, a plakátokat vagy ideiglenes plakátokat, a matricákat. Lásd a Projektláthatósági kézikönyvet. </t>
    </r>
  </si>
  <si>
    <t>Podstránka na vlastnej webovej stránke</t>
  </si>
  <si>
    <t>Nová webová stránka</t>
  </si>
  <si>
    <t>Články/Novinky (webová stránka príjemcu obsahuje iba články týkajúce sa projektu)</t>
  </si>
  <si>
    <t>Reklamné predmety (napr. USB kľúče, perá, hrnčeky, tričká, tašky, banner s roll-up systémom, kľúčenky, atď.)</t>
  </si>
  <si>
    <t>Dočasný plagát</t>
  </si>
  <si>
    <t>Trvalý plagát</t>
  </si>
  <si>
    <t>A kisprojekt címe / Názov malého projektu</t>
  </si>
  <si>
    <t>A projekt időtartama / Trvanie projektu</t>
  </si>
  <si>
    <t>A szervezet hivatalos megnevezése nemzeti nyelven / Oficiálny názov organizácie v národnom jazyku</t>
  </si>
  <si>
    <t>5.3 Implementácia projektu</t>
  </si>
  <si>
    <t>1. Személyi költség / 1. Personálne náklady</t>
  </si>
  <si>
    <t>Összesen / Celkom:</t>
  </si>
  <si>
    <t>Egység / Merná jednotka</t>
  </si>
  <si>
    <t>Egységár / Jednotková cena</t>
  </si>
  <si>
    <t>Kapcsolódó tevékenység / Súvisiaca aktivita</t>
  </si>
  <si>
    <t>Kiadás / Výdavok</t>
  </si>
  <si>
    <t>Leírás és indoklás / Popis a zdôvodnenie</t>
  </si>
  <si>
    <t>Projektmenedzsment / Projektový manažment</t>
  </si>
  <si>
    <t xml:space="preserve">Irodai és adminisztratív költségek / Kancelárske a administratívne výdavky </t>
  </si>
  <si>
    <t xml:space="preserve">2. Irodai és adminisztratív költségek / 2. Kancelárske a administratívne výdavky </t>
  </si>
  <si>
    <t xml:space="preserve">3. Utazási- és szállásköltségek / 3. Cestovné náklady a náklady na ubytovanie </t>
  </si>
  <si>
    <t>4. Külső szakértők és szolgáltatások költségei / 4. Výdavky na externých expertov a externé služby</t>
  </si>
  <si>
    <t xml:space="preserve">5. Eszköz kiadások / 5. Výdavky na vybavenie </t>
  </si>
  <si>
    <t>6. Infrastruktúra és építési munkálatok / 6. Výdavky na infraštruktúru a stavebné práce</t>
  </si>
  <si>
    <t>Partner</t>
  </si>
  <si>
    <t>ERFA hozzájárulás / Príspevok ERDF
(EUR)</t>
  </si>
  <si>
    <t>Összesen / Spolu
(EUR)</t>
  </si>
  <si>
    <t>Önrész / Spolufinancovanie (EUR)</t>
  </si>
  <si>
    <t>10. ÉPÍTKEZÉSI MUNKÁK / 10. STAVEBNÉ PRÁCE</t>
  </si>
  <si>
    <t>Az építkezési munkák helyszíne / Miesto stavebných prác</t>
  </si>
  <si>
    <t>Minden kapcsolódó topográfiai szám / Všetky súvisiace topografické čísla</t>
  </si>
  <si>
    <t>Szükséges engedélyek / Potrebné povolenia</t>
  </si>
  <si>
    <t>Szám / Čislo</t>
  </si>
  <si>
    <t>Település / Obec, mesto</t>
  </si>
  <si>
    <t>A beruházáshoz kapcsolódó dokumentumok száma (tanulmányok, elemzések, megvalósíthatósági tanulmányok, technikai tervek, stb.)</t>
  </si>
  <si>
    <t>A projektre vonatkozó érték / Hodnota za projekt</t>
  </si>
  <si>
    <t>Act1 | Projekt menedzsment | Projektový manažment</t>
  </si>
  <si>
    <t xml:space="preserve">RÖVID KITÖLTÉSI ÚTMUTATÓ </t>
  </si>
  <si>
    <t>KRÁTKY NÁVOD NA VYPLNENIE</t>
  </si>
  <si>
    <t>Ezt a leírást kérjük, ne csatolja a pályázati formanyomtatványhoz! Csak informatív jellegű.</t>
  </si>
  <si>
    <t xml:space="preserve">Tento krátky návod nepripájajte k formuláru žiadosti, má len informtívny charakter. </t>
  </si>
  <si>
    <t>Pozorne si prečítajte nasledujúce pokyny.</t>
  </si>
  <si>
    <t>Neformátujte, nemeňte formulár žiadosti.</t>
  </si>
  <si>
    <t>A címek, cellák többsége megjegyzéssel ellátott - útmutatást, magyarázatot tartalmaznak.</t>
  </si>
  <si>
    <t>Väčšina nadpisov, buniek obsahujú pripomienky - návod, vysvetlenie.</t>
  </si>
  <si>
    <t xml:space="preserve">Stlačením kláves "Alt/Enter" môžete urobiť text prehľadnejším. Tým môžete navzájom odlíšiť jednotlivé odseky. </t>
  </si>
  <si>
    <t>Vyplňte relevantnými informáciami!</t>
  </si>
  <si>
    <r>
      <rPr>
        <b/>
        <sz val="11"/>
        <color theme="1"/>
        <rFont val="Arial"/>
        <family val="2"/>
        <charset val="238"/>
      </rPr>
      <t>Excel verzió</t>
    </r>
    <r>
      <rPr>
        <sz val="11"/>
        <color theme="1"/>
        <rFont val="Arial"/>
        <family val="2"/>
        <charset val="238"/>
      </rPr>
      <t xml:space="preserve">
A pályázati adatlap Microsoft Office Excel 2010-es verziójában lett készítve. Vegye figyelembe, hogy a  Microsoft Office Excel különböző változatai, vagy egyéb táblázatkezelő alkalmazások használata problémákat okozhat. 
Ahhoz, hogy elkerülje a megjelenítési hibákat, vagy a rossz cellakitöltést, ajánljuk, hogy használja a Microsoft Office Excel 2010-es verzióját.
A MS Office Excel legújabb változata letölthető innen:
https://products.office.com/</t>
    </r>
  </si>
  <si>
    <r>
      <rPr>
        <b/>
        <sz val="11"/>
        <color theme="1"/>
        <rFont val="Arial"/>
        <family val="2"/>
        <charset val="238"/>
      </rPr>
      <t xml:space="preserve">Kitölthető mezők: </t>
    </r>
    <r>
      <rPr>
        <sz val="11"/>
        <color theme="1"/>
        <rFont val="Arial"/>
        <family val="2"/>
        <charset val="238"/>
      </rPr>
      <t xml:space="preserve">
A pályázó manuálisan, szabadon beilleszti a kért információt a SÁRGA kitölthető mezőbe. Miután kitöltötte, a mező színe fehérre vált.</t>
    </r>
  </si>
  <si>
    <r>
      <rPr>
        <b/>
        <sz val="11"/>
        <color theme="1"/>
        <rFont val="Arial"/>
        <family val="2"/>
        <charset val="238"/>
      </rPr>
      <t>Automatikus cellák</t>
    </r>
    <r>
      <rPr>
        <sz val="11"/>
        <color theme="1"/>
        <rFont val="Arial"/>
        <family val="2"/>
        <charset val="238"/>
      </rPr>
      <t xml:space="preserve">
Az automatikus cellák maguktól kitöltődnek a pályázó által más mezőkben megadott adatok segítségével. A mezők zárolva vannak és színük FEHÉR, vagy SZÜRKE.</t>
    </r>
  </si>
  <si>
    <r>
      <rPr>
        <b/>
        <sz val="11"/>
        <color theme="1"/>
        <rFont val="Arial"/>
        <family val="2"/>
        <charset val="238"/>
      </rPr>
      <t>Piros keret</t>
    </r>
    <r>
      <rPr>
        <sz val="11"/>
        <color theme="1"/>
        <rFont val="Arial"/>
        <family val="2"/>
        <charset val="238"/>
      </rPr>
      <t xml:space="preserve">
Valamelyik legördülő mező kerete piros. Ezek speciális mezők, amelyeket annak tudatában kell kitölteni, hogy a projekt elfogadása múlik rajta, vagy befolyásolja más cellák működését.</t>
    </r>
  </si>
  <si>
    <r>
      <rPr>
        <b/>
        <sz val="11"/>
        <color theme="1"/>
        <rFont val="Arial"/>
        <family val="2"/>
        <charset val="238"/>
      </rPr>
      <t>KITÖLTÉSI SEGÉDLET</t>
    </r>
    <r>
      <rPr>
        <sz val="11"/>
        <color theme="1"/>
        <rFont val="Arial"/>
        <family val="2"/>
        <charset val="238"/>
      </rPr>
      <t xml:space="preserve">
Nagyon fontos, hogy a kért információt a megfelelő cellába gépelje.
Ha a MÁSOLÁS-BEILLESZTÉS funkciót szeretné használni, (Ctrl "C" + Ctrl "V") ez csak a sárga mezőkben lehetséges. Válassza ki a mezőt és nyomja meg az F2 gombot, mielőtt bemásolja. 
SOSE MÁSOLJON ÁT CELLÁT EGY MÁS TÁBLÁZATBÓL. Ha egy cella nem releváns az Ön számára, hagyja üresen. A pályázók nem adhatnak hozzá sorokat egyik táblázathoz sem.</t>
    </r>
  </si>
  <si>
    <r>
      <rPr>
        <b/>
        <sz val="11"/>
        <color theme="1"/>
        <rFont val="Arial"/>
        <family val="2"/>
        <charset val="238"/>
      </rPr>
      <t>Rozrolujúce sa políčka:</t>
    </r>
    <r>
      <rPr>
        <sz val="11"/>
        <color theme="1"/>
        <rFont val="Arial"/>
        <family val="2"/>
        <charset val="238"/>
      </rPr>
      <t xml:space="preserve">
Rozrolujúce sa políčka sú ORANŽOVEJ farby. V tomto prípade si uchádzač povinne vyberá z možností, ktoré rozrolované políčka ponúkajú tak, že klikne na šípku na pravej strane políčka. Po vyplnení sa farba políčka zmení na bielu. </t>
    </r>
  </si>
  <si>
    <r>
      <rPr>
        <b/>
        <sz val="11"/>
        <color theme="1"/>
        <rFont val="Arial"/>
        <family val="2"/>
        <charset val="238"/>
      </rPr>
      <t xml:space="preserve">Políčka na vyplnenie: </t>
    </r>
    <r>
      <rPr>
        <sz val="11"/>
        <color theme="1"/>
        <rFont val="Arial"/>
        <family val="2"/>
        <charset val="238"/>
      </rPr>
      <t xml:space="preserve">
Uchádzač môže manuálne, voľne vložiť požadovanú informáciu do políčka na vyplnenie ŽLTEJ farby. Po vyplnení sa farba políčka zmení na bielu.</t>
    </r>
  </si>
  <si>
    <r>
      <rPr>
        <b/>
        <sz val="11"/>
        <rFont val="Arial"/>
        <family val="2"/>
        <charset val="238"/>
      </rPr>
      <t xml:space="preserve">Červený rámček </t>
    </r>
    <r>
      <rPr>
        <sz val="11"/>
        <rFont val="Arial"/>
        <family val="2"/>
        <charset val="238"/>
      </rPr>
      <t xml:space="preserve">
Rámčeky niektorých rozrolujúcich sa políčok sú červené. Sú to špeciálne políčka, ktoré musíme vypĺňať s vedomím, že majú rozhodujúci vplyv na schválenie projektu, resp. ovplyvňujú funkcie iných buniek.</t>
    </r>
  </si>
  <si>
    <r>
      <rPr>
        <b/>
        <sz val="9"/>
        <color theme="1"/>
        <rFont val="Arial"/>
        <family val="2"/>
        <charset val="238"/>
      </rPr>
      <t>Kompetencie a skúsenosti:</t>
    </r>
    <r>
      <rPr>
        <sz val="9"/>
        <color theme="1"/>
        <rFont val="Arial"/>
        <family val="2"/>
        <charset val="238"/>
      </rPr>
      <t xml:space="preserve">
Skúsenosti a angažovanosť prijímateľa v oblasti cieľov projektu sú kľúčovými faktormi úspešnej implementácie a udržateľnosti projektu. Zadajte tematické kompetencie a skúsenosti organizácie, ktoré sú z hľadiska implementácie projektu relevantné.
</t>
    </r>
  </si>
  <si>
    <r>
      <rPr>
        <b/>
        <sz val="9"/>
        <color theme="1"/>
        <rFont val="Arial"/>
        <family val="2"/>
        <charset val="238"/>
      </rPr>
      <t xml:space="preserve">Sídlo   </t>
    </r>
    <r>
      <rPr>
        <sz val="9"/>
        <color theme="1"/>
        <rFont val="Arial"/>
        <family val="2"/>
        <charset val="238"/>
      </rPr>
      <t xml:space="preserve">                                                                                       Zadajte adresu oficiálneho sídla organizácie. Vyberte si z rozrolujúcej sa ponuky štátov a žúp/samosprávnych krajov. Ak sa organizácia nachádza mimo programového územia, vpíšte názov župy/samosprávneho kraja manuálne. 
</t>
    </r>
    <r>
      <rPr>
        <b/>
        <sz val="9"/>
        <color theme="1"/>
        <rFont val="Arial"/>
        <family val="2"/>
        <charset val="238"/>
      </rPr>
      <t>Korešpondenčná adresa:</t>
    </r>
    <r>
      <rPr>
        <sz val="9"/>
        <color theme="1"/>
        <rFont val="Arial"/>
        <family val="2"/>
        <charset val="238"/>
      </rPr>
      <t xml:space="preserve">
Zadajte korešpondenčnú adresu organizácie. Presvedčte sa, že ste zadali platnú adresu; v opačnom prípade sa môže stať, že vyhlasovateľ výzvy sa s Vami nedokáže včas skontaktovať.
</t>
    </r>
  </si>
  <si>
    <r>
      <rPr>
        <b/>
        <sz val="9"/>
        <rFont val="Arial"/>
        <family val="2"/>
        <charset val="238"/>
      </rPr>
      <t xml:space="preserve">Cezhraničný účinok </t>
    </r>
    <r>
      <rPr>
        <sz val="9"/>
        <rFont val="Arial"/>
        <family val="2"/>
        <charset val="238"/>
      </rPr>
      <t xml:space="preserve">
Opíšte cezhraničný účinok projektu odpoveďami na nasledujúce otázky:
• Prečo je potrebná cezhraničná spolupráca v záujme toho, aby boli v rámci projektu dosiahnuté vytýčené ciele a výsledky?
• Prečo sa ciele projektu nedajú uskutočniť výlučne na vnútroštátnej/regionálnej/miestnej úrovni? 
• Aké prednosti prináša cezhraničná spolupráca pre projektových partnerov/cieľové skupiny/programové územie?
• Aký úžitok prinesie program pre cieľové skupiny na oboch stranách hraníc? </t>
    </r>
  </si>
  <si>
    <t>Prosím, najprv si prečítaje POMÔCKU!</t>
  </si>
  <si>
    <r>
      <rPr>
        <b/>
        <sz val="9"/>
        <rFont val="Arial"/>
        <family val="2"/>
        <charset val="238"/>
      </rPr>
      <t xml:space="preserve">Vopred stanovené a základné činnosti </t>
    </r>
    <r>
      <rPr>
        <sz val="9"/>
        <rFont val="Arial"/>
        <family val="2"/>
        <charset val="238"/>
      </rPr>
      <t xml:space="preserve">
Projektový manažment a komunikačné aktivity sú stanovené vopred. To znamená, že každý z projektov musí opísať manažment a komunikačné činnosti spojené s implementáciou projektu.
</t>
    </r>
  </si>
  <si>
    <r>
      <rPr>
        <b/>
        <sz val="9"/>
        <rFont val="Arial"/>
        <family val="2"/>
        <charset val="238"/>
      </rPr>
      <t xml:space="preserve">Materiálne/vecné výstupy </t>
    </r>
    <r>
      <rPr>
        <sz val="9"/>
        <rFont val="Arial"/>
        <family val="2"/>
        <charset val="238"/>
      </rPr>
      <t xml:space="preserve">
Vymenujte všetky merateľné výsledky, ktoré v dôsledku aktivít vzniknú. Uchádzač musí uviesť merateľné výsledky aktivít (napr. 1 kniha, 10 stolov, 50 stoličiek, 2 laptopy, 1 zrekonštruovaná budova, 12 km cyklotrás, atď.)
</t>
    </r>
  </si>
  <si>
    <r>
      <rPr>
        <b/>
        <sz val="9"/>
        <rFont val="Arial"/>
        <family val="2"/>
        <charset val="238"/>
      </rPr>
      <t>Základné aktivity</t>
    </r>
    <r>
      <rPr>
        <sz val="9"/>
        <rFont val="Arial"/>
        <family val="2"/>
        <charset val="238"/>
      </rPr>
      <t xml:space="preserve">
Základné aktivity treba uvádzať v chronologickom slede, a opísať hlavné kroky implementácie. Spolu udávajú aj spoločne vykonávané a jednoduché aktivity. V prípade komplexných aktivít (napr. výstavba) uvádzajú uchádzači jednotlivé aktivity osobitne, každý zvlášť.
</t>
    </r>
  </si>
  <si>
    <t xml:space="preserve">Vyberte vhodnú dobu trvania aktivity, a označte príslušné políčka veľkým písmenom "X". </t>
  </si>
  <si>
    <r>
      <rPr>
        <b/>
        <sz val="9"/>
        <color theme="1"/>
        <rFont val="Arial"/>
        <family val="2"/>
        <charset val="238"/>
      </rPr>
      <t xml:space="preserve">Finančný prehľad </t>
    </r>
    <r>
      <rPr>
        <sz val="9"/>
        <color theme="1"/>
        <rFont val="Arial"/>
        <family val="2"/>
        <charset val="238"/>
      </rPr>
      <t xml:space="preserve">
Políčka nie sú aktívne, tu nie je povolené zadávať údaje. Tu sú sústredené údaje pochádzajúce z rozpočtov jednotlivých prijímateľov.
</t>
    </r>
  </si>
  <si>
    <r>
      <rPr>
        <b/>
        <sz val="9"/>
        <color theme="1"/>
        <rFont val="Arial"/>
        <family val="2"/>
        <charset val="238"/>
      </rPr>
      <t>Miesto vykonávania stavebných prác</t>
    </r>
    <r>
      <rPr>
        <sz val="9"/>
        <color theme="1"/>
        <rFont val="Arial"/>
        <family val="2"/>
        <charset val="238"/>
      </rPr>
      <t xml:space="preserve"> 
Zadajte miesta výkonu stavebných prác. Jednotlivé mieste vpíšte do jedného riadka spolu s príslušnými aktivitami a štátom.  
</t>
    </r>
  </si>
  <si>
    <r>
      <rPr>
        <b/>
        <sz val="9"/>
        <rFont val="Arial"/>
        <family val="2"/>
        <charset val="238"/>
      </rPr>
      <t xml:space="preserve">Prečítajte si POMÔCKU </t>
    </r>
    <r>
      <rPr>
        <sz val="9"/>
        <rFont val="Arial"/>
        <family val="2"/>
        <charset val="238"/>
      </rPr>
      <t xml:space="preserve">
Pred vyplnením tabuľky si prečítajte Príručku zviditeľňovania projektu v záujme toho, aby ste si osvojili minimálne požiadavky, a naplánovali relevantné aktivity. 
</t>
    </r>
  </si>
  <si>
    <r>
      <rPr>
        <b/>
        <sz val="9"/>
        <rFont val="Arial"/>
        <family val="2"/>
        <charset val="238"/>
      </rPr>
      <t xml:space="preserve">Prezentácia na webovej sieti </t>
    </r>
    <r>
      <rPr>
        <sz val="9"/>
        <rFont val="Arial"/>
        <family val="2"/>
        <charset val="238"/>
      </rPr>
      <t xml:space="preserve">
Povinným prvkom všetkých projektov je umiestnenie bannerov, správ a článkov o projekte na webovej stránke každého prijímateľa projektu (ak existuje). Viď Príručka zvidieteľňovania projektu.
</t>
    </r>
  </si>
  <si>
    <r>
      <rPr>
        <b/>
        <sz val="9"/>
        <rFont val="Arial"/>
        <family val="2"/>
        <charset val="238"/>
      </rPr>
      <t xml:space="preserve">Spoločná príprava </t>
    </r>
    <r>
      <rPr>
        <sz val="9"/>
        <rFont val="Arial"/>
        <family val="2"/>
        <charset val="238"/>
      </rPr>
      <t xml:space="preserve">
Opíšte, ako partneri projektu pripravili a naplánovali celý projekt. Opíšte chod spoločných prípravných rokovaní/stretnutí.
</t>
    </r>
    <r>
      <rPr>
        <b/>
        <sz val="9"/>
        <rFont val="Arial"/>
        <family val="2"/>
        <charset val="238"/>
      </rPr>
      <t xml:space="preserve">Spoločná implementácia </t>
    </r>
    <r>
      <rPr>
        <sz val="9"/>
        <rFont val="Arial"/>
        <family val="2"/>
        <charset val="238"/>
      </rPr>
      <t xml:space="preserve">
Projektoví partneri implementujú aktivity, výstupy a výsleky projektu spoločne. Vyzdvihnite aktivity, ktoré realizovali spoločne.
</t>
    </r>
    <r>
      <rPr>
        <b/>
        <sz val="9"/>
        <rFont val="Arial"/>
        <family val="2"/>
        <charset val="238"/>
      </rPr>
      <t xml:space="preserve">Spoločný personál </t>
    </r>
    <r>
      <rPr>
        <sz val="9"/>
        <rFont val="Arial"/>
        <family val="2"/>
        <charset val="238"/>
      </rPr>
      <t xml:space="preserve">
Každý z partnerov projektu zabezpečí personál potrebný k implementácii aktivít projektu. Opíšte aj to, ktorí z členov manažmentských tímov zodpovedanú za realizáciu spoločnej práce.
</t>
    </r>
    <r>
      <rPr>
        <b/>
        <sz val="9"/>
        <rFont val="Arial"/>
        <family val="2"/>
        <charset val="238"/>
      </rPr>
      <t xml:space="preserve">Spoločné financovanie </t>
    </r>
    <r>
      <rPr>
        <sz val="9"/>
        <rFont val="Arial"/>
        <family val="2"/>
        <charset val="238"/>
      </rPr>
      <t xml:space="preserve">
Čím vyváženejší je rozpočet projektu, tým je projekt lepší. Každý z prijímateľov sa zúčastňuje projektu minimálne 30%-om oprávnených výdavkov celého projektu. Opíšte, ako sú rozdelené očakávané výsledky a žiadaný príspevok v prípade jednotlivých partnerov.
</t>
    </r>
  </si>
  <si>
    <r>
      <rPr>
        <b/>
        <sz val="9"/>
        <rFont val="Arial"/>
        <family val="2"/>
        <charset val="238"/>
      </rPr>
      <t>Projektové indikátory špecifických výstupov</t>
    </r>
    <r>
      <rPr>
        <sz val="9"/>
        <rFont val="Arial"/>
        <family val="2"/>
        <charset val="238"/>
      </rPr>
      <t xml:space="preserve">
Projektové indikátory špecifických výstupov sú vyčísliteľné merné jednotky vytvorené Spoločným sekretariátom v záujme sofistikovanejšieho merania výsledkov projektov.
Každý z prijímateľov si vyberie všetky svoje projektové indikátory špecifických výstupov. Ak projekt prispieva k viacerým projektovým indikátorom špecifických výstupov, prijímatelia vyčíslia všetky relevantné ukazovatele.
</t>
    </r>
  </si>
  <si>
    <t>V tejto tabuľke nepoužívajte kombináciu kláves ALT/Enter</t>
  </si>
  <si>
    <r>
      <rPr>
        <b/>
        <sz val="9"/>
        <color theme="1"/>
        <rFont val="Arial"/>
        <family val="2"/>
        <charset val="238"/>
      </rPr>
      <t xml:space="preserve">Špecifické opatrenia pre prioritné osi </t>
    </r>
    <r>
      <rPr>
        <sz val="9"/>
        <color theme="1"/>
        <rFont val="Arial"/>
        <family val="2"/>
        <charset val="238"/>
      </rPr>
      <t xml:space="preserve">
Vyberte aspoň dva PT-špecifické opatrenia z rozrolujúcej sa ponuky, a opíšte, ako projekt prispeje k ich splneniu.
</t>
    </r>
  </si>
  <si>
    <r>
      <rPr>
        <b/>
        <sz val="9"/>
        <rFont val="Arial"/>
        <family val="2"/>
        <charset val="238"/>
      </rPr>
      <t>Názov projektu</t>
    </r>
    <r>
      <rPr>
        <sz val="9"/>
        <rFont val="Arial"/>
        <family val="2"/>
        <charset val="238"/>
      </rPr>
      <t xml:space="preserve">
Vpíšte názov projektu, ktorý môže obsahovať maximálne 200 znakov.
</t>
    </r>
  </si>
  <si>
    <r>
      <rPr>
        <b/>
        <sz val="9"/>
        <rFont val="Arial"/>
        <family val="2"/>
        <charset val="238"/>
      </rPr>
      <t>Skratka</t>
    </r>
    <r>
      <rPr>
        <sz val="9"/>
        <rFont val="Arial"/>
        <family val="2"/>
        <charset val="238"/>
      </rPr>
      <t xml:space="preserve">
Krátka, zrozumiteľná skratka názvu projektu, ktorá znie dobre v oboch jazykoch. Max. 30 znakov.
</t>
    </r>
  </si>
  <si>
    <r>
      <rPr>
        <b/>
        <sz val="9"/>
        <rFont val="Arial"/>
        <family val="2"/>
        <charset val="238"/>
      </rPr>
      <t>Dátum začiatku a ukončenia projektu:</t>
    </r>
    <r>
      <rPr>
        <sz val="9"/>
        <rFont val="Arial"/>
        <family val="2"/>
        <charset val="238"/>
      </rPr>
      <t xml:space="preserve">
Uveďte dátum začiatku a ukončenia projektu. V prípade začiatku projektu sa počíta prvý deň mesiaca začiatku projektu, v prípade ukončenia projektu zas posledný deň mesiaca ukončenia projektu.
Majte na zreteli, že zmluvný vzťah vznikne približne o šesť mesiacov po uzatvorení výzvy na podávanie žiadostí.</t>
    </r>
  </si>
  <si>
    <t>ÁFA elszámolás / Účtovanie DPH</t>
  </si>
  <si>
    <r>
      <rPr>
        <b/>
        <sz val="11"/>
        <rFont val="Arial"/>
        <family val="2"/>
        <charset val="238"/>
      </rPr>
      <t>VYPLŇOVACIA POMÔCKA</t>
    </r>
    <r>
      <rPr>
        <sz val="11"/>
        <rFont val="Arial"/>
        <family val="2"/>
        <charset val="238"/>
      </rPr>
      <t xml:space="preserve">
Je veľmi dôležité, aby ste požadovanú informáciu vpísali do správneho políčka.
Funkcie KOPÍROVAŤ-VLOŽIŤ (Ctrl "C" + Ctrl "V") možno používať len v políčkach žltej farby. Vyberte políčko a pred vložením stlačte klávesu F2. 
NIKDY NEKOPÍRUJTE BUNKU Z INEJ TABUĽKY. Ak daná bunka pre Vás nie je relevantná, ponechajte ju nevyplnenú. Uchádzači nemôžu pridávať riadky k žiadnej z tabuliek.</t>
    </r>
  </si>
  <si>
    <r>
      <rPr>
        <b/>
        <sz val="11"/>
        <color theme="1"/>
        <rFont val="Arial"/>
        <family val="2"/>
        <charset val="238"/>
      </rPr>
      <t>Automatické bunky</t>
    </r>
    <r>
      <rPr>
        <sz val="11"/>
        <color theme="1"/>
        <rFont val="Arial"/>
        <family val="2"/>
        <charset val="238"/>
      </rPr>
      <t xml:space="preserve">
Automatické bunky sa vypĺňajú samé, automaticy, na základe údajov zadávaných uchádzačom v iných políčkach. Políčka sú blokované, a sú BIELEJ alebo ŠEDEJ farby.</t>
    </r>
  </si>
  <si>
    <t xml:space="preserve">A kisprojekt címe mindkét nemzeti nyelven (max 100 karakter) / Názov malého projektu v oboch národných jazykoch (max. 100 znakov) </t>
  </si>
  <si>
    <r>
      <rPr>
        <b/>
        <sz val="9"/>
        <color theme="1"/>
        <rFont val="Arial"/>
        <family val="2"/>
        <charset val="238"/>
      </rPr>
      <t xml:space="preserve">Krátky popis projektu </t>
    </r>
    <r>
      <rPr>
        <sz val="9"/>
        <color theme="1"/>
        <rFont val="Arial"/>
        <family val="2"/>
        <charset val="238"/>
      </rPr>
      <t xml:space="preserve">
Napíšte krátky, logicky jednoducho interpretovateľný súhrn projektu, v ktorom figurujú nasledujúcice body:
- spoločné riešenie výzvy nachádzajúcej sa na programovom území 
- všeobecný cieľ projektu a očakávateľná zmena, ktorú môže implementácia projektu priniesť v porovnaní so súčasnou situáciou. 
- hlavné výstupy a produkty, a pre koho sú užitočné 
- forma plánovaného prístupu, a prečo je potrebná cezhraničná spolupráca 
Majte na zreteli, že tento popis bude slúžiť komunikačným cieľom. Presvedčte sa, že text je správny aj z gramatického hľadiska, a je zrozumiteľný.
</t>
    </r>
  </si>
  <si>
    <t>Projekt száma / Kód projektu</t>
  </si>
  <si>
    <r>
      <rPr>
        <b/>
        <sz val="9"/>
        <color theme="1"/>
        <rFont val="Arial"/>
        <family val="2"/>
        <charset val="238"/>
      </rPr>
      <t xml:space="preserve">Skúsenosti v oblasti projektov:   </t>
    </r>
    <r>
      <rPr>
        <sz val="9"/>
        <color theme="1"/>
        <rFont val="Arial"/>
        <family val="2"/>
        <charset val="238"/>
      </rPr>
      <t xml:space="preserve">                                         Popíšte svoje predchádzajúce skúsenosti v oblasti projektov. Predstavte jeden z nich, ktorý sa v najväčšej miere spája so súčasným programom, projektom. </t>
    </r>
  </si>
  <si>
    <t>Projekt tapasztalatok / Skúsenosti v oblasti projektov</t>
  </si>
  <si>
    <r>
      <rPr>
        <b/>
        <sz val="9"/>
        <color theme="1"/>
        <rFont val="Arial"/>
        <family val="2"/>
        <charset val="238"/>
      </rPr>
      <t>Hivatalos székhelye</t>
    </r>
    <r>
      <rPr>
        <sz val="9"/>
        <color theme="1"/>
        <rFont val="Arial"/>
        <family val="2"/>
        <charset val="238"/>
      </rPr>
      <t xml:space="preserve">                                                    Adja meg a szervezet hivatalos székhelyének címét. Válasszon az országok és a megyék legördülő listájából. Abban az esetben, ha a szervezet a programterületen kívül található, írja be manuálisan a megyét. 
</t>
    </r>
    <r>
      <rPr>
        <b/>
        <sz val="9"/>
        <color theme="1"/>
        <rFont val="Arial"/>
        <family val="2"/>
        <charset val="238"/>
      </rPr>
      <t>Postacím:</t>
    </r>
    <r>
      <rPr>
        <sz val="9"/>
        <color theme="1"/>
        <rFont val="Arial"/>
        <family val="2"/>
        <charset val="238"/>
      </rPr>
      <t xml:space="preserve">
Adja meg a szervezet levelezési címét. Bizonyosodjon meg róla, hogy érvényes címet adott meg, ellenkező esetben előfordulhat, hogy a pályázat kiírója nem tudja elérni Önt időben.</t>
    </r>
  </si>
  <si>
    <r>
      <rPr>
        <b/>
        <sz val="9"/>
        <color theme="1"/>
        <rFont val="Arial"/>
        <family val="2"/>
        <charset val="238"/>
      </rPr>
      <t>Štatutárny zástupca:</t>
    </r>
    <r>
      <rPr>
        <sz val="9"/>
        <color theme="1"/>
        <rFont val="Arial"/>
        <family val="2"/>
        <charset val="238"/>
      </rPr>
      <t xml:space="preserve">
Zadajte údaje na štatutárneho zástupcu organizácie.
</t>
    </r>
    <r>
      <rPr>
        <b/>
        <sz val="9"/>
        <color theme="1"/>
        <rFont val="Arial"/>
        <family val="2"/>
        <charset val="238"/>
      </rPr>
      <t>Telefónne číslo/Číslo mobilného telefónu</t>
    </r>
    <r>
      <rPr>
        <sz val="9"/>
        <color theme="1"/>
        <rFont val="Arial"/>
        <family val="2"/>
        <charset val="238"/>
      </rPr>
      <t xml:space="preserve">
Zadajte telefónne čísla podľa nasledujúcej šablóny. 
+421 999 555 555
+36 1 111 1111
</t>
    </r>
    <r>
      <rPr>
        <b/>
        <sz val="9"/>
        <color theme="1"/>
        <rFont val="Arial"/>
        <family val="2"/>
        <charset val="238"/>
      </rPr>
      <t>Kontaktná osoba:</t>
    </r>
    <r>
      <rPr>
        <sz val="9"/>
        <color theme="1"/>
        <rFont val="Arial"/>
        <family val="2"/>
        <charset val="238"/>
      </rPr>
      <t xml:space="preserve">
Zadajte kontakty kontaktnej osoby pre záležitosti projektu. Uveďte aj tituly pred a za menom, ak nimi daná osoba disponuje. (napr.: Ing, Phd, atď.).
</t>
    </r>
  </si>
  <si>
    <r>
      <rPr>
        <b/>
        <sz val="9"/>
        <color theme="1"/>
        <rFont val="Arial"/>
        <family val="2"/>
        <charset val="238"/>
      </rPr>
      <t xml:space="preserve">Tapasztalatok projektekben:                                         </t>
    </r>
    <r>
      <rPr>
        <sz val="9"/>
        <color theme="1"/>
        <rFont val="Arial"/>
        <family val="2"/>
        <charset val="238"/>
      </rPr>
      <t xml:space="preserve">Írja le a korábbi projekt tapasztalatait. Mutasson be ezek küzül egyet, ami a legjobban kapcsolódiik a jelenlegi programhoz, projekthez. </t>
    </r>
  </si>
  <si>
    <t>Tárgyi kimenetek:</t>
  </si>
  <si>
    <r>
      <rPr>
        <b/>
        <sz val="9"/>
        <rFont val="Arial"/>
        <family val="2"/>
        <charset val="238"/>
      </rPr>
      <t>Projektový manažment</t>
    </r>
    <r>
      <rPr>
        <sz val="9"/>
        <rFont val="Arial"/>
        <family val="2"/>
        <charset val="238"/>
      </rPr>
      <t xml:space="preserve">
Uveďte, ako plánujete zostaviť tím manažmentu. Opíšte, aký bude počet členov skupiny pripadajúci na jedného partnera, uveďte ich povinnosti.</t>
    </r>
  </si>
  <si>
    <r>
      <rPr>
        <b/>
        <sz val="9"/>
        <rFont val="Arial"/>
        <family val="2"/>
        <charset val="238"/>
      </rPr>
      <t>Projektmenedzsment</t>
    </r>
    <r>
      <rPr>
        <sz val="9"/>
        <rFont val="Arial"/>
        <family val="2"/>
        <charset val="238"/>
      </rPr>
      <t xml:space="preserve">
Ismertesse, hogyan tervezi összeállítani a menedzsmentcsoportot. Írja le, hogy partnerenként mennyi tagból fog állni a csoport, írja le ezek kötelezettségeit.</t>
    </r>
  </si>
  <si>
    <r>
      <rPr>
        <b/>
        <sz val="9"/>
        <color theme="1"/>
        <rFont val="Arial"/>
        <family val="2"/>
        <charset val="238"/>
      </rPr>
      <t xml:space="preserve">Súvisiace aktivity </t>
    </r>
    <r>
      <rPr>
        <sz val="9"/>
        <color theme="1"/>
        <rFont val="Arial"/>
        <family val="2"/>
        <charset val="238"/>
      </rPr>
      <t xml:space="preserve">
Vyberte z rozrolujúcej sa ponuky jednu aktivitu, ktorá súvisí so stavebnými prácami.
</t>
    </r>
    <r>
      <rPr>
        <b/>
        <sz val="9"/>
        <color theme="1"/>
        <rFont val="Arial"/>
        <family val="2"/>
        <charset val="238"/>
      </rPr>
      <t>Všetky súvisiace topografické čísla</t>
    </r>
    <r>
      <rPr>
        <sz val="9"/>
        <color theme="1"/>
        <rFont val="Arial"/>
        <family val="2"/>
        <charset val="238"/>
      </rPr>
      <t xml:space="preserve">
Zadajte topografické údaje, ktoré evidentne označujú, ku ktorej obci patria. 
</t>
    </r>
  </si>
  <si>
    <t>1. Kiadványok / 1 . Publikácie</t>
  </si>
  <si>
    <t xml:space="preserve">2. Webes megjelenés / 2. Prezentácia na webovej sieti </t>
  </si>
  <si>
    <t>12. PARTNERSÉGI FELTÉTELEK / 12. KRITÉRIA PARTNERSTVA</t>
  </si>
  <si>
    <t>Mértékegység / Merná jednotka</t>
  </si>
  <si>
    <r>
      <t xml:space="preserve">Opis
</t>
    </r>
    <r>
      <rPr>
        <sz val="9"/>
        <color rgb="FF000000"/>
        <rFont val="Arial"/>
        <family val="2"/>
        <charset val="238"/>
      </rPr>
      <t xml:space="preserve">Podrobne opíšte, ako projekt prispeje k uskutočneniu daného indikátora. 
</t>
    </r>
  </si>
  <si>
    <r>
      <rPr>
        <b/>
        <sz val="9"/>
        <color theme="1"/>
        <rFont val="Arial"/>
        <family val="2"/>
        <charset val="238"/>
      </rPr>
      <t xml:space="preserve">Špecifický programový ukazovateľ výsledku </t>
    </r>
    <r>
      <rPr>
        <sz val="9"/>
        <color theme="1"/>
        <rFont val="Arial"/>
        <family val="2"/>
        <charset val="238"/>
      </rPr>
      <t xml:space="preserve">
Políčka kódu, názvu indikátora, mernej jednotky a základnej a cieľovej hodnoty nie sú aktívne. Údaje sa automaticky vpisujú do políčok na základe už zadaných údajov, vrátane programových indikátorov špecifických výstupov v súvislosti so špecifickými cieľmi.
</t>
    </r>
  </si>
  <si>
    <t>Megnevezés / Názov</t>
  </si>
  <si>
    <t>Alapérték / Základná hodnota</t>
  </si>
  <si>
    <t>Célérték 2023-as évben / Cieľová hodnota v roku 2023</t>
  </si>
  <si>
    <r>
      <rPr>
        <b/>
        <sz val="9"/>
        <color theme="1"/>
        <rFont val="Arial"/>
        <family val="2"/>
        <charset val="238"/>
      </rPr>
      <t xml:space="preserve">Trvaloudržateľný rozvoj </t>
    </r>
    <r>
      <rPr>
        <sz val="9"/>
        <color theme="1"/>
        <rFont val="Arial"/>
        <family val="2"/>
        <charset val="238"/>
      </rPr>
      <t xml:space="preserve">
Vyberte aspoň jedno opatrenie trvaloudržateľného rozvoja z rozrolujúcej sa ponuky, a opíšte, ako projekt zabezpečí environmentálnu, spoločenskú a hospodársku udržateľnosť, s osobitným zreteľom na ochranu a zlepšenie životného prostredia.
</t>
    </r>
  </si>
  <si>
    <r>
      <rPr>
        <b/>
        <sz val="9"/>
        <color theme="1"/>
        <rFont val="Arial"/>
        <family val="2"/>
        <charset val="238"/>
      </rPr>
      <t>Rovnosť mužov a žien</t>
    </r>
    <r>
      <rPr>
        <sz val="9"/>
        <color theme="1"/>
        <rFont val="Arial"/>
        <family val="2"/>
        <charset val="238"/>
      </rPr>
      <t xml:space="preserve">
Vyberte aspoň jedno opatrenie v záujme dodržiavania rovnosti medzi pohlaviami z rozrolujúcej sa ponuky. Opíšte, ako projekt zníži horizontálnu a vertikálnu segregáciu podľa pohlavia.
</t>
    </r>
  </si>
  <si>
    <t xml:space="preserve">15. HORIZONTÁLIS ALAPELVEK  </t>
  </si>
  <si>
    <t xml:space="preserve">15. HORIZONTÁLNE PRINCÍPY </t>
  </si>
  <si>
    <t>16. NYILATKOZAT</t>
  </si>
  <si>
    <r>
      <rPr>
        <b/>
        <sz val="11"/>
        <color theme="1"/>
        <rFont val="Arial"/>
        <family val="2"/>
        <charset val="238"/>
      </rPr>
      <t>Verzia Excel</t>
    </r>
    <r>
      <rPr>
        <sz val="11"/>
        <color theme="1"/>
        <rFont val="Arial"/>
        <family val="2"/>
        <charset val="238"/>
      </rPr>
      <t xml:space="preserve">
Formulár žiadosti bol zhotovený vo formáte Microsoft Office Excel, verzia 2010. Majte na zreteli, že používanie iných verzií programu Microsoft Office Excel, resp. iných tabuľkových aplikácií môže spôsobovať problémy.
V záujme predchádzania poruchám zobrazenia, resp. vypĺňaniu nesprávnych buniek odporúčame, aby ste používali Microsoft Office Excel, verziu 2010.
Najnovšiu verziu MS Office Excel si môžete stiahnuť tu:
https://products.office.com/</t>
    </r>
  </si>
  <si>
    <r>
      <rPr>
        <b/>
        <sz val="9"/>
        <rFont val="Arial"/>
        <family val="2"/>
        <charset val="238"/>
      </rPr>
      <t>Prioritná os</t>
    </r>
    <r>
      <rPr>
        <sz val="9"/>
        <rFont val="Arial"/>
        <family val="2"/>
        <charset val="238"/>
      </rPr>
      <t xml:space="preserve">
Vyberte prioritnú os podľa Príručky pre žiadateľa.
</t>
    </r>
  </si>
  <si>
    <r>
      <rPr>
        <b/>
        <sz val="9"/>
        <rFont val="Arial"/>
        <family val="2"/>
        <charset val="238"/>
      </rPr>
      <t xml:space="preserve">Prioritási tengely
</t>
    </r>
    <r>
      <rPr>
        <sz val="9"/>
        <rFont val="Arial"/>
        <family val="2"/>
        <charset val="238"/>
      </rPr>
      <t>Válassza ki a prioritási tengelyt a felhasználói kézikönyv alapján.</t>
    </r>
  </si>
  <si>
    <r>
      <rPr>
        <b/>
        <sz val="9"/>
        <rFont val="Arial"/>
        <family val="2"/>
        <charset val="238"/>
      </rPr>
      <t xml:space="preserve">Specifikus cél
</t>
    </r>
    <r>
      <rPr>
        <sz val="9"/>
        <rFont val="Arial"/>
        <family val="2"/>
        <charset val="238"/>
      </rPr>
      <t>Válasza ki a specifikus célt a felhasználói kézikönyv alapján.</t>
    </r>
  </si>
  <si>
    <r>
      <rPr>
        <b/>
        <sz val="9"/>
        <rFont val="Arial"/>
        <family val="2"/>
        <charset val="238"/>
      </rPr>
      <t xml:space="preserve">Tevékenység típusa
</t>
    </r>
    <r>
      <rPr>
        <sz val="9"/>
        <rFont val="Arial"/>
        <family val="2"/>
        <charset val="238"/>
      </rPr>
      <t xml:space="preserve">Válassza ki a tevékenységének típusát a legördülő lehetőségek közül. </t>
    </r>
  </si>
  <si>
    <r>
      <rPr>
        <b/>
        <sz val="9"/>
        <rFont val="Arial"/>
        <family val="2"/>
        <charset val="238"/>
      </rPr>
      <t>Špecifický cieľ</t>
    </r>
    <r>
      <rPr>
        <sz val="9"/>
        <rFont val="Arial"/>
        <family val="2"/>
        <charset val="238"/>
      </rPr>
      <t xml:space="preserve">
Vyberte špecifický cieľ podľa Príručky pre žiadateľa.
</t>
    </r>
  </si>
  <si>
    <r>
      <rPr>
        <b/>
        <sz val="9"/>
        <rFont val="Arial"/>
        <family val="2"/>
        <charset val="238"/>
      </rPr>
      <t xml:space="preserve">Druh aktivity </t>
    </r>
    <r>
      <rPr>
        <sz val="9"/>
        <rFont val="Arial"/>
        <family val="2"/>
        <charset val="238"/>
      </rPr>
      <t xml:space="preserve">
Vyberte druh aktivity spomedzi rozrolujúcich sa možností. 
</t>
    </r>
  </si>
  <si>
    <t>A fióktelep hivatalos címe (ha releváns) / Adresa sídla pobočky (ak relevantná)</t>
  </si>
  <si>
    <t>A fióktelep hivatalos megnevezése nemzeti nyelven (ha releváns) / Oficiálny názov pobočky v národnom jazyku (ak relevantné)</t>
  </si>
  <si>
    <r>
      <rPr>
        <b/>
        <sz val="9"/>
        <color theme="1"/>
        <rFont val="Arial"/>
        <family val="2"/>
        <charset val="238"/>
      </rPr>
      <t>Oficiálny názov organizácie:</t>
    </r>
    <r>
      <rPr>
        <sz val="9"/>
        <color theme="1"/>
        <rFont val="Arial"/>
        <family val="2"/>
        <charset val="238"/>
      </rPr>
      <t xml:space="preserve">
Vložte oficiálny a úplný názov vedúceho partnera malého projektu v pôvodnom jazyku. </t>
    </r>
  </si>
  <si>
    <r>
      <rPr>
        <b/>
        <sz val="9"/>
        <color theme="1"/>
        <rFont val="Arial"/>
        <family val="2"/>
        <charset val="238"/>
      </rPr>
      <t>A szervezet hivatalos neve:</t>
    </r>
    <r>
      <rPr>
        <sz val="9"/>
        <color theme="1"/>
        <rFont val="Arial"/>
        <family val="2"/>
        <charset val="238"/>
      </rPr>
      <t xml:space="preserve">
Illessze be a vezető partner hivatalos, teljes nevét a nemzeti nyelvén. </t>
    </r>
  </si>
  <si>
    <r>
      <rPr>
        <b/>
        <sz val="9"/>
        <rFont val="Arial"/>
        <family val="2"/>
        <charset val="238"/>
      </rPr>
      <t>Statisztikai számjel:</t>
    </r>
    <r>
      <rPr>
        <sz val="9"/>
        <rFont val="Arial"/>
        <family val="2"/>
        <charset val="238"/>
      </rPr>
      <t xml:space="preserve">
Adja meg a pályázó szervezet statisztikai számjelét, vagy a pályázó szervezet közigazgatási szervének statisztikai számjelét. 
</t>
    </r>
    <r>
      <rPr>
        <b/>
        <sz val="9"/>
        <color theme="1"/>
        <rFont val="Arial"/>
        <family val="2"/>
        <charset val="238"/>
      </rPr>
      <t/>
    </r>
  </si>
  <si>
    <r>
      <rPr>
        <b/>
        <sz val="9"/>
        <rFont val="Arial"/>
        <family val="2"/>
        <charset val="238"/>
      </rPr>
      <t>Identifikačné číslo organizácie (IČO):</t>
    </r>
    <r>
      <rPr>
        <sz val="9"/>
        <rFont val="Arial"/>
        <family val="2"/>
        <charset val="238"/>
      </rPr>
      <t xml:space="preserve">
Zadajte IČO organizácie uchádzajúcej sa o finančný príspevok, resp. IČO správneho orgánu organizácie uchádzajúcej sa o finančný príspevok. 
</t>
    </r>
  </si>
  <si>
    <r>
      <rPr>
        <b/>
        <sz val="9"/>
        <rFont val="Arial"/>
        <family val="2"/>
        <charset val="238"/>
      </rPr>
      <t>Daňové identifikačné číslo (DIČ):</t>
    </r>
    <r>
      <rPr>
        <sz val="9"/>
        <rFont val="Arial"/>
        <family val="2"/>
        <charset val="238"/>
      </rPr>
      <t xml:space="preserve">
Zadajte DIČ organizácie uchádzajúcej sa o finančný príspevok, ak ním disponuje, resp. DIČ správneho orgánu organizácie uchádzajúcej sa o finančný príspevok.
</t>
    </r>
    <r>
      <rPr>
        <b/>
        <sz val="9"/>
        <rFont val="Arial"/>
        <family val="2"/>
        <charset val="238"/>
      </rPr>
      <t xml:space="preserve">Právna forma </t>
    </r>
    <r>
      <rPr>
        <sz val="9"/>
        <rFont val="Arial"/>
        <family val="2"/>
        <charset val="238"/>
      </rPr>
      <t xml:space="preserve">
Vyberte si právnu formu Vašej organizácie z rozrolujúcej sa ponuky. Ďalšie informácie o oprávnených uchádzačoch nájdete v Príručke pre žiadateľa.
</t>
    </r>
  </si>
  <si>
    <r>
      <rPr>
        <b/>
        <sz val="9"/>
        <rFont val="Arial"/>
        <family val="2"/>
        <charset val="238"/>
      </rPr>
      <t>Pobočka:</t>
    </r>
    <r>
      <rPr>
        <sz val="9"/>
        <rFont val="Arial"/>
        <family val="2"/>
        <charset val="238"/>
      </rPr>
      <t xml:space="preserve">
Uchádzač má na programovom území registrované sídlo alebo regionálnu/miestnu pobočku. Organizácie, ktoré na programovom území disponujú zaregistrovanou pobočkou, avšak ich sídlo sa nachádza mimo programovacieho územia, môžu byť považované za oprávnené, ak hlavné aktivity projektu implementuje miestna pobočka nachádzajúca sa na programovom území. Ak regionálna/miestna pobočka implementujúca projekt nie je právnickou osobou, za zodpovedného partnera treba označiť ústredie organizácie, za súčasného uvedenia informácie o existencii regionálnej/miestnej pobočky na programovom území, a potvrdenia o jej registrácii.
</t>
    </r>
  </si>
  <si>
    <r>
      <rPr>
        <b/>
        <sz val="9"/>
        <rFont val="Arial"/>
        <family val="2"/>
        <charset val="238"/>
      </rPr>
      <t>Fióktelep:</t>
    </r>
    <r>
      <rPr>
        <sz val="9"/>
        <rFont val="Arial"/>
        <family val="2"/>
        <charset val="238"/>
      </rPr>
      <t xml:space="preserve">
A pályázó bejegyzett székhellyel, vagy regionális/helyi fiókteleppel rendelkezik a jogosult programterületen. Azok a szervezetek, amelyek helyi fióktelepet jegyeztettek be a programterületen, de székhelyük azon kívül van, akkor tekinthetők a támogatásra jogosultnak, ha a programterületen található helyi fióktelep valósítja meg a projekt fő tevékenységeit. Azokban az esetekben, ha a programot megvalósító regionális/helyi fióktelep nem jogi személy, a központot kell hivatalosan megjelölni felelős partnerként, feltüntetve a regionális/helyi fióktelep meglétének és regisztrációjának igazolását a programterületen.</t>
    </r>
  </si>
  <si>
    <r>
      <rPr>
        <b/>
        <sz val="9"/>
        <rFont val="Arial"/>
        <family val="2"/>
        <charset val="238"/>
      </rPr>
      <t>Adószám:</t>
    </r>
    <r>
      <rPr>
        <sz val="9"/>
        <rFont val="Arial"/>
        <family val="2"/>
        <charset val="238"/>
      </rPr>
      <t xml:space="preserve">
Adja meg a pályázó szervezet  adószámát, ha van, vagy a pályázó szervezet közigazgatási szervének adószámát. 
</t>
    </r>
    <r>
      <rPr>
        <b/>
        <sz val="9"/>
        <rFont val="Arial"/>
        <family val="2"/>
        <charset val="238"/>
      </rPr>
      <t>Jogi forma</t>
    </r>
    <r>
      <rPr>
        <sz val="9"/>
        <rFont val="Arial"/>
        <family val="2"/>
        <charset val="238"/>
      </rPr>
      <t xml:space="preserve">
Válassza ki a szervezetének jogi formáját a legördülő listából. Bővebb információ a pályázók jogosultságáról a felhasználói kézikönyvben olvasható. </t>
    </r>
  </si>
  <si>
    <t xml:space="preserve">Stlačením kláves "Alt/Enter" môžete urobiť text prehľadnejším. Môžete tým od seba oddeliť jednotlivé odstavce. 
Obmedzenia týkajúce sa počtu znakov nájdete nad políčkom v pravom hornom rohu. </t>
  </si>
  <si>
    <t>7. MEGVALÓSÍTÁSI TERV / 7. PLÁN REALIZÁCIE</t>
  </si>
  <si>
    <t>A projekt időtartama /  Trvanie projektu</t>
  </si>
  <si>
    <r>
      <rPr>
        <b/>
        <sz val="9"/>
        <rFont val="Arial"/>
        <family val="2"/>
        <charset val="238"/>
      </rPr>
      <t>Publikácie</t>
    </r>
    <r>
      <rPr>
        <sz val="9"/>
        <rFont val="Arial"/>
        <family val="2"/>
        <charset val="238"/>
      </rPr>
      <t xml:space="preserve">
Publikácie majú za úlohu sprostredkovať priebeh a výsledky projektu. Uveďte tu všetky druhy publikácií, ktoré plánujete využívať v záujme zvyšovania verejnosti projektu.</t>
    </r>
  </si>
  <si>
    <r>
      <rPr>
        <b/>
        <sz val="9"/>
        <rFont val="Arial"/>
        <family val="2"/>
        <charset val="238"/>
      </rPr>
      <t>Tétel
V</t>
    </r>
    <r>
      <rPr>
        <sz val="9"/>
        <rFont val="Arial"/>
        <family val="2"/>
        <charset val="238"/>
      </rPr>
      <t>álassza ki a projektben megvalósítani kívánt tétel típusát. Ha nem találja a kívánt típust, írja be az elem nevét a leírás sárga mezőbe.</t>
    </r>
  </si>
  <si>
    <r>
      <rPr>
        <b/>
        <sz val="9"/>
        <rFont val="Arial"/>
        <family val="2"/>
        <charset val="238"/>
      </rPr>
      <t>Položka</t>
    </r>
    <r>
      <rPr>
        <sz val="9"/>
        <rFont val="Arial"/>
        <family val="2"/>
        <charset val="238"/>
      </rPr>
      <t xml:space="preserve">
Vyberte položku, ktorú chcete v rámci projektu uskutočniť. Ak príslušný typ nenachádzate,  vpíšte názov prvku do žltého políčka popisu.
</t>
    </r>
  </si>
  <si>
    <r>
      <rPr>
        <b/>
        <sz val="9"/>
        <rFont val="Arial"/>
        <family val="2"/>
        <charset val="238"/>
      </rPr>
      <t>Komunikačné podujatie/Verejné projektové podujatie</t>
    </r>
    <r>
      <rPr>
        <sz val="9"/>
        <rFont val="Arial"/>
        <family val="2"/>
        <charset val="238"/>
      </rPr>
      <t xml:space="preserve">
Povinným prvkom každého projektu je verejné projektové podujatie. Môže ním byť základná aktivita projektu, alebo otváracia/záverečná odborná konferencia.</t>
    </r>
  </si>
  <si>
    <r>
      <rPr>
        <b/>
        <sz val="9"/>
        <rFont val="Arial"/>
        <family val="2"/>
        <charset val="238"/>
      </rPr>
      <t>Množstvo</t>
    </r>
    <r>
      <rPr>
        <sz val="9"/>
        <rFont val="Arial"/>
        <family val="2"/>
        <charset val="238"/>
      </rPr>
      <t xml:space="preserve">
Zadajte množstvo danej položky
</t>
    </r>
    <r>
      <rPr>
        <b/>
        <sz val="9"/>
        <rFont val="Arial"/>
        <family val="2"/>
        <charset val="238"/>
      </rPr>
      <t>Zodpovedný partner</t>
    </r>
    <r>
      <rPr>
        <sz val="9"/>
        <rFont val="Arial"/>
        <family val="2"/>
        <charset val="238"/>
      </rPr>
      <t xml:space="preserve">
Vyberte zodpovedného partnera z rozrolujúcej sa ponuky, ktorý implementuje dané podujatie.
</t>
    </r>
  </si>
  <si>
    <r>
      <rPr>
        <b/>
        <sz val="9"/>
        <rFont val="Arial"/>
        <family val="2"/>
        <charset val="238"/>
      </rPr>
      <t>Mediálne pokrytie</t>
    </r>
    <r>
      <rPr>
        <sz val="9"/>
        <rFont val="Arial"/>
        <family val="2"/>
        <charset val="238"/>
      </rPr>
      <t xml:space="preserve">
Povinným prvkom každého projektu je tlačová konferencia na začiatku projektu, a dve tlačové správy, podľa možnosti na začiatku projektu a na konci.</t>
    </r>
  </si>
  <si>
    <r>
      <rPr>
        <b/>
        <sz val="9"/>
        <rFont val="Arial"/>
        <family val="2"/>
        <charset val="238"/>
      </rPr>
      <t>Opis</t>
    </r>
    <r>
      <rPr>
        <sz val="9"/>
        <rFont val="Arial"/>
        <family val="2"/>
        <charset val="238"/>
      </rPr>
      <t xml:space="preserve">
Zadajte podrobné informácie k danej položke.
</t>
    </r>
    <r>
      <rPr>
        <b/>
        <sz val="9"/>
        <rFont val="Arial"/>
        <family val="2"/>
        <charset val="238"/>
      </rPr>
      <t>Jazyk</t>
    </r>
    <r>
      <rPr>
        <sz val="9"/>
        <rFont val="Arial"/>
        <family val="2"/>
        <charset val="238"/>
      </rPr>
      <t xml:space="preserve">
Vyberte jazyk typu položky.</t>
    </r>
  </si>
  <si>
    <r>
      <rPr>
        <b/>
        <sz val="9"/>
        <rFont val="Arial"/>
        <family val="2"/>
        <charset val="238"/>
      </rPr>
      <t xml:space="preserve">Promočné materiály </t>
    </r>
    <r>
      <rPr>
        <sz val="9"/>
        <rFont val="Arial"/>
        <family val="2"/>
        <charset val="238"/>
      </rPr>
      <t xml:space="preserve">
Promočné materiály môže akýmkoľvek spôsobom slúžiť popularizácii výsledkov projektu. 
</t>
    </r>
  </si>
  <si>
    <r>
      <rPr>
        <b/>
        <sz val="9"/>
        <rFont val="Arial"/>
        <family val="2"/>
        <charset val="238"/>
      </rPr>
      <t xml:space="preserve">Promóciós anyagok
</t>
    </r>
    <r>
      <rPr>
        <sz val="9"/>
        <rFont val="Arial"/>
        <family val="2"/>
        <charset val="238"/>
      </rPr>
      <t xml:space="preserve">A promóciós anyagok bármilyen formában szolgálhatnak a projekt eredményeinek népszerűsítésére. </t>
    </r>
  </si>
  <si>
    <r>
      <rPr>
        <b/>
        <sz val="9"/>
        <rFont val="Arial"/>
        <family val="2"/>
        <charset val="238"/>
      </rPr>
      <t>Mennyiség</t>
    </r>
    <r>
      <rPr>
        <sz val="9"/>
        <rFont val="Arial"/>
        <family val="2"/>
        <charset val="238"/>
      </rPr>
      <t xml:space="preserve">
Adja meg az adott tétel mennyiségét
</t>
    </r>
    <r>
      <rPr>
        <b/>
        <sz val="9"/>
        <rFont val="Arial"/>
        <family val="2"/>
        <charset val="238"/>
      </rPr>
      <t>Felelős partner</t>
    </r>
    <r>
      <rPr>
        <sz val="9"/>
        <rFont val="Arial"/>
        <family val="2"/>
        <charset val="238"/>
      </rPr>
      <t xml:space="preserve">
Válassza ki a felelős partner a legördülő listáról, aki megvalósítja az adott eseményt.</t>
    </r>
  </si>
  <si>
    <r>
      <rPr>
        <b/>
        <sz val="9"/>
        <rFont val="Arial"/>
        <family val="2"/>
        <charset val="238"/>
      </rPr>
      <t xml:space="preserve">Súvisiace obdobie </t>
    </r>
    <r>
      <rPr>
        <sz val="9"/>
        <rFont val="Arial"/>
        <family val="2"/>
        <charset val="238"/>
      </rPr>
      <t xml:space="preserve">
Vyberte obdobie vykonávania činnosti.</t>
    </r>
  </si>
  <si>
    <r>
      <rPr>
        <b/>
        <sz val="9"/>
        <rFont val="Arial"/>
        <family val="2"/>
        <charset val="238"/>
      </rPr>
      <t xml:space="preserve">Počet oslovených osôb </t>
    </r>
    <r>
      <rPr>
        <sz val="9"/>
        <rFont val="Arial"/>
        <family val="2"/>
        <charset val="238"/>
      </rPr>
      <t xml:space="preserve">
Opíšte počet osôb oslovených počas vykonávanie danej činnosti.</t>
    </r>
  </si>
  <si>
    <r>
      <rPr>
        <b/>
        <sz val="9"/>
        <rFont val="Arial"/>
        <family val="2"/>
        <charset val="238"/>
      </rPr>
      <t xml:space="preserve">Prvky zviditeľnenia </t>
    </r>
    <r>
      <rPr>
        <sz val="9"/>
        <rFont val="Arial"/>
        <family val="2"/>
        <charset val="238"/>
      </rPr>
      <t xml:space="preserve">
Udajte povinné prvky zviditeľnenia projektu, plagáty alebo dočasné plagáty, nálepky. Viď Príručku zviditeľnenia projektu. </t>
    </r>
  </si>
  <si>
    <r>
      <rPr>
        <b/>
        <sz val="9"/>
        <rFont val="Arial"/>
        <family val="2"/>
        <charset val="238"/>
      </rPr>
      <t>Podmienky spolupráce</t>
    </r>
    <r>
      <rPr>
        <sz val="9"/>
        <rFont val="Arial"/>
        <family val="2"/>
        <charset val="238"/>
      </rPr>
      <t xml:space="preserve"> 
Vyberte spomedzi rozrolujúcich sa možností, či partnerstvo spĺňa danú podmienku. Následne opíšte, ako partnerstvo spĺňa podmienky spolupráce.
Partneri projektu sú povinní spolupracovať najmenej v troch kritériách. Spoločná príprava a spoločná implementácia je v prípade každého projektu povinná, treťou môže byť spolupráce v oblasti personálu alebo financovania projektu.
Prijímatelia, samozrejme, môžu voľne spolupracovať vo všetkých štyroch oblastiach. Ďalšie informácie o kritériách spolupráce nájdete v Príručke pre prijímateľa. 
</t>
    </r>
  </si>
  <si>
    <r>
      <rPr>
        <b/>
        <sz val="9"/>
        <rFont val="Arial"/>
        <family val="2"/>
        <charset val="238"/>
      </rPr>
      <t>Együttműködési feltételek</t>
    </r>
    <r>
      <rPr>
        <sz val="9"/>
        <rFont val="Arial"/>
        <family val="2"/>
        <charset val="238"/>
      </rPr>
      <t xml:space="preserve">
Válasszon a legördülő lehetőségek közül, hogy a partnerség teljesíti-e az adott feltételt. Majd írja le, hogy a partnerség miként teljesíti az együttműködési feltételt. 
A projektpartnerek kötelesek együttműködni a kritériumok közül legalább háromban. A közös előkészítés és a közös megvalósítás minden projekt esetében kötelező; a harmadik lehet a személyzet vagy a projekt finanszírozásában való együttműködés.
Természetesen a kedvezményezettek szabadon működhetnek együtt mind a négy területen. További információ az együttműködési kritériumokról a felhasználói kézikönyvben olvasható. </t>
    </r>
  </si>
  <si>
    <r>
      <rPr>
        <b/>
        <sz val="9"/>
        <color theme="1"/>
        <rFont val="Arial"/>
        <family val="2"/>
        <charset val="238"/>
      </rPr>
      <t xml:space="preserve">Horizontálne princípy </t>
    </r>
    <r>
      <rPr>
        <sz val="9"/>
        <color theme="1"/>
        <rFont val="Arial"/>
        <family val="2"/>
        <charset val="238"/>
      </rPr>
      <t xml:space="preserve">
Vyberte aspoň jedno opatrenie z horizontálnych princípov, a opíšte, ako projekt prispeje k jeho splneniu z kvalitatívneho a kvantitatívneho hľadiska, nezávisle od vybranej prioritnej osi.
Podrobný popis horizontálnych princípov je uvedený v Príručke pre prijímateľa. 
</t>
    </r>
  </si>
  <si>
    <r>
      <rPr>
        <b/>
        <sz val="9"/>
        <color theme="1"/>
        <rFont val="Arial"/>
        <family val="2"/>
        <charset val="238"/>
      </rPr>
      <t>Horizontális alapelvek</t>
    </r>
    <r>
      <rPr>
        <sz val="9"/>
        <color theme="1"/>
        <rFont val="Arial"/>
        <family val="2"/>
        <charset val="238"/>
      </rPr>
      <t xml:space="preserve">
Válasszon legalább egy intézkedést az egyes horizontális elvekből, és írja le, a projek hogyan járul hozzá annak teljesítéséhez minőségi és mennyiségi szempontból, függetlenül a kiválasztott prioritási tengelytől.
A horizontális elvek részletes leírása a Felhasználói kézikönyvben található. </t>
    </r>
  </si>
  <si>
    <r>
      <rPr>
        <b/>
        <sz val="9"/>
        <color theme="1"/>
        <rFont val="Arial"/>
        <family val="2"/>
        <charset val="238"/>
      </rPr>
      <t xml:space="preserve">Rovnosť príležitosti a nediskriminácia </t>
    </r>
    <r>
      <rPr>
        <sz val="9"/>
        <color theme="1"/>
        <rFont val="Arial"/>
        <family val="2"/>
        <charset val="238"/>
      </rPr>
      <t xml:space="preserve">
Vyberte aspoň jedno opatrenie v záujme rovnosti príležitosti a nediskriminácie z rozrolujúcej sa ponuky. Opíšte, ako počas prípravy a implementácie projektu zabránite diskriminácii podľa pohlavia, rasovej alebo etnickej príslušnosti, náboženského alebo iného presvedčenia, zdravotného postihnutia, veku alebo sexuálnej orientácie, resp. ako zabezpečí pre zdravotne postihnutých dostupnosť výsledkov projektu.
</t>
    </r>
  </si>
  <si>
    <r>
      <rPr>
        <b/>
        <sz val="9"/>
        <color theme="1"/>
        <rFont val="Arial"/>
        <family val="2"/>
        <charset val="238"/>
      </rPr>
      <t xml:space="preserve">Végső ellenőrzés
</t>
    </r>
    <r>
      <rPr>
        <sz val="9"/>
        <color theme="1"/>
        <rFont val="Arial"/>
        <family val="2"/>
        <charset val="238"/>
      </rPr>
      <t xml:space="preserve">Miután kitöltötte az összes érintett fület és cellát, kérjük, menjen végig az összes fülön és ellenőrizze az adatokat.
</t>
    </r>
    <r>
      <rPr>
        <b/>
        <sz val="9"/>
        <color theme="1"/>
        <rFont val="Arial"/>
        <family val="2"/>
        <charset val="238"/>
      </rPr>
      <t>Nyomtatás</t>
    </r>
    <r>
      <rPr>
        <sz val="9"/>
        <color theme="1"/>
        <rFont val="Arial"/>
        <family val="2"/>
        <charset val="238"/>
      </rPr>
      <t xml:space="preserve">
A pályázat abban az esetben tekinthető késznek a nyomtatásra, ha az összes táblázatot kitöltötte. Kérjük, ne nyomtasson és csatoljon kitöltetlen lapokat vagy oldalakat (például a kedvezményezett adatlapját, a tevékenységgel kapcsolatos cellákat vagy a kedvezményezettek szerinti költségvetéseket).
</t>
    </r>
    <r>
      <rPr>
        <b/>
        <sz val="9"/>
        <color theme="1"/>
        <rFont val="Arial"/>
        <family val="2"/>
        <charset val="238"/>
      </rPr>
      <t xml:space="preserve">Kötés
</t>
    </r>
    <r>
      <rPr>
        <sz val="9"/>
        <color theme="1"/>
        <rFont val="Arial"/>
        <family val="2"/>
        <charset val="238"/>
      </rPr>
      <t xml:space="preserve">A dokumentum kinyomtatása után fűzze össze az oldalakat a megfelelő sorrendben fűzőgép használatával.
</t>
    </r>
    <r>
      <rPr>
        <b/>
        <sz val="9"/>
        <color theme="1"/>
        <rFont val="Arial"/>
        <family val="2"/>
        <charset val="238"/>
      </rPr>
      <t>Mellékletek</t>
    </r>
    <r>
      <rPr>
        <sz val="9"/>
        <color theme="1"/>
        <rFont val="Arial"/>
        <family val="2"/>
        <charset val="238"/>
      </rPr>
      <t xml:space="preserve">
Vegye figyelembe, hogy a PHIK-t több melléklet is kiegészíti. Kérjük, figyelmesen olvassa el a Felhasználói kézikövnyet és csatolja az összes kötelező mellékletet.
</t>
    </r>
    <r>
      <rPr>
        <b/>
        <sz val="9"/>
        <color theme="1"/>
        <rFont val="Arial"/>
        <family val="2"/>
        <charset val="238"/>
      </rPr>
      <t xml:space="preserve">
Gyűjtse egybe a dokumentumokat biztonságosan</t>
    </r>
    <r>
      <rPr>
        <sz val="9"/>
        <color theme="1"/>
        <rFont val="Arial"/>
        <family val="2"/>
        <charset val="238"/>
      </rPr>
      <t xml:space="preserve">
Miután az összes dokumentumot elkészítette, kösse egybe őket a megfelelő sorrendben. Figyeljen arra, hogy a mellékletei ne tudjanak kiesni a mappából. 
</t>
    </r>
    <r>
      <rPr>
        <b/>
        <sz val="9"/>
        <color theme="1"/>
        <rFont val="Arial"/>
        <family val="2"/>
        <charset val="238"/>
      </rPr>
      <t xml:space="preserve">
Benyújtás
</t>
    </r>
    <r>
      <rPr>
        <sz val="9"/>
        <color theme="1"/>
        <rFont val="Arial"/>
        <family val="2"/>
        <charset val="238"/>
      </rPr>
      <t>Kérjük, figyelmesen olvassa el a felhasználói kézikönyvet a benyújtás szabályaival kapcsolatban.</t>
    </r>
  </si>
  <si>
    <r>
      <rPr>
        <b/>
        <sz val="9"/>
        <color theme="1"/>
        <rFont val="Arial"/>
        <family val="2"/>
        <charset val="238"/>
      </rPr>
      <t xml:space="preserve">Posledná kontrola </t>
    </r>
    <r>
      <rPr>
        <sz val="9"/>
        <color theme="1"/>
        <rFont val="Arial"/>
        <family val="2"/>
        <charset val="238"/>
      </rPr>
      <t xml:space="preserve">
Po vyplnení všetkých príslušných záložiek a buniek, prosím, skontrolujte údaje všetkých záložiek.
</t>
    </r>
    <r>
      <rPr>
        <b/>
        <sz val="9"/>
        <color theme="1"/>
        <rFont val="Arial"/>
        <family val="2"/>
        <charset val="238"/>
      </rPr>
      <t>Tlač</t>
    </r>
    <r>
      <rPr>
        <sz val="9"/>
        <color theme="1"/>
        <rFont val="Arial"/>
        <family val="2"/>
        <charset val="238"/>
      </rPr>
      <t xml:space="preserve">
Žiadost sa považuje za hotovú pre tlač po vyplnení všetkých tabuliek. Prosím, netlačte a neprikladajte nevyplnené strany (napríklad formulár údajov prijímateľa, bunky spojené s aktivitami alebo rozpočet podľa prijímateľov).
</t>
    </r>
    <r>
      <rPr>
        <b/>
        <sz val="9"/>
        <color theme="1"/>
        <rFont val="Arial"/>
        <family val="2"/>
        <charset val="238"/>
      </rPr>
      <t>Viazanie</t>
    </r>
    <r>
      <rPr>
        <sz val="9"/>
        <color theme="1"/>
        <rFont val="Arial"/>
        <family val="2"/>
        <charset val="238"/>
      </rPr>
      <t xml:space="preserve">
Po vytlačení strany dokument zviažte v správnom poradí zošívačkou.
</t>
    </r>
    <r>
      <rPr>
        <b/>
        <sz val="9"/>
        <color theme="1"/>
        <rFont val="Arial"/>
        <family val="2"/>
        <charset val="238"/>
      </rPr>
      <t>Prílohy</t>
    </r>
    <r>
      <rPr>
        <sz val="9"/>
        <color theme="1"/>
        <rFont val="Arial"/>
        <family val="2"/>
        <charset val="238"/>
      </rPr>
      <t xml:space="preserve">
Majte na zreteli, že žiadosť dopĺňajú viaceré prílohy. Prosím, pozorne si prečítajte Príručku pre prijímateľa, a priložte všetky povinné prílohy.
</t>
    </r>
    <r>
      <rPr>
        <b/>
        <sz val="9"/>
        <color theme="1"/>
        <rFont val="Arial"/>
        <family val="2"/>
        <charset val="238"/>
      </rPr>
      <t xml:space="preserve">Bezpečne spojte všetky dokumenty </t>
    </r>
    <r>
      <rPr>
        <sz val="9"/>
        <color theme="1"/>
        <rFont val="Arial"/>
        <family val="2"/>
        <charset val="238"/>
      </rPr>
      <t xml:space="preserve">
Po vypracovaní všetkých dokumentov ich zviažte v správnom poradí. Dozerajte na to, aby prílohy zo zakladača nemohli vypadnúť. 
</t>
    </r>
    <r>
      <rPr>
        <b/>
        <sz val="9"/>
        <color theme="1"/>
        <rFont val="Arial"/>
        <family val="2"/>
        <charset val="238"/>
      </rPr>
      <t>Podanie</t>
    </r>
    <r>
      <rPr>
        <sz val="9"/>
        <color theme="1"/>
        <rFont val="Arial"/>
        <family val="2"/>
        <charset val="238"/>
      </rPr>
      <t xml:space="preserve">
Prosím, pozorne si prečítajte Príručku pre prijímateľa v súvislosti s predpismi podania žiadosti.
</t>
    </r>
  </si>
  <si>
    <r>
      <rPr>
        <b/>
        <sz val="9"/>
        <color theme="1"/>
        <rFont val="Arial"/>
        <family val="2"/>
        <charset val="238"/>
      </rPr>
      <t>Vyhlásenie</t>
    </r>
    <r>
      <rPr>
        <sz val="9"/>
        <color theme="1"/>
        <rFont val="Arial"/>
        <family val="2"/>
        <charset val="238"/>
      </rPr>
      <t xml:space="preserve">
Hlavný prijímateľ si musí prečítať a musí porozumieť obsahu vyhlásenia. Podpisom vyhlásenia sa vedúci prijímateľ zaväzuje k zodpovednosti a znášaniu právnych následkov spojených s návrhom projektu.
Hlavné údaje projektu a meno štatutárneho zástupcu hlavného prijímateľa sa do políčka automaticky zapíše. Zapisovať údaje do tohto políčka nie je možné. 
Vpíšte dátum a miesto podpísania.
Podpis a odtlačok pečiatky musí byť pôvodný. </t>
    </r>
    <r>
      <rPr>
        <b/>
        <sz val="9"/>
        <color rgb="FFFF0000"/>
        <rFont val="Arial"/>
        <family val="2"/>
        <charset val="238"/>
      </rPr>
      <t>Vyhlásenie musí byť podpísané rukou a modrým atramentom.</t>
    </r>
  </si>
  <si>
    <r>
      <rPr>
        <b/>
        <sz val="9"/>
        <color theme="1"/>
        <rFont val="Arial"/>
        <family val="2"/>
        <charset val="238"/>
      </rPr>
      <t>Nyilatkozat</t>
    </r>
    <r>
      <rPr>
        <sz val="9"/>
        <color theme="1"/>
        <rFont val="Arial"/>
        <family val="2"/>
        <charset val="238"/>
      </rPr>
      <t xml:space="preserve">
A vezető kedvezményezettnek el kell olvasnia és meg kell értenie a nyilatkozat tartalmát. A nyilatkozat aláírásával a vezető kedvezményezett vállalja a projektjavaslattal kapcsolatos nyilatkozat valamennyi felelősségét és jogi következményeit.
A pályázat fő adatai és a vezető kedvezményezett hivatalos kiépviselőjének neve automatikusan bekerül a mezőkbe. Az adatok beírása itt nem lehetséges. 
Írja be az aláírás dátumát és helyét.
Az aláírásnak és a bélyegzőnek eredetinek kell lennie.</t>
    </r>
    <r>
      <rPr>
        <sz val="9"/>
        <color rgb="FFFF0000"/>
        <rFont val="Arial"/>
        <family val="2"/>
        <charset val="238"/>
      </rPr>
      <t xml:space="preserve"> </t>
    </r>
    <r>
      <rPr>
        <b/>
        <sz val="9"/>
        <color rgb="FFFF0000"/>
        <rFont val="Arial"/>
        <family val="2"/>
        <charset val="238"/>
      </rPr>
      <t>Eredeti kézírással és kék tollal kell aláírni a nyilatkozatot.</t>
    </r>
  </si>
  <si>
    <r>
      <rPr>
        <b/>
        <sz val="9"/>
        <rFont val="Arial"/>
        <family val="2"/>
        <charset val="238"/>
      </rPr>
      <t>Aktivity</t>
    </r>
    <r>
      <rPr>
        <sz val="9"/>
        <rFont val="Arial"/>
        <family val="2"/>
        <charset val="238"/>
      </rPr>
      <t xml:space="preserve">
Aktivity sú základom projektu. Uchádzači musia identifikovať podobné a/alebo súvisiace povinnosti a zoskupiť ich do aktivít na základe „ľahko identifikovateľných“ spoločných výstupov.
</t>
    </r>
    <r>
      <rPr>
        <b/>
        <sz val="9"/>
        <rFont val="Arial"/>
        <family val="2"/>
        <charset val="238"/>
      </rPr>
      <t>Koľko?</t>
    </r>
    <r>
      <rPr>
        <sz val="9"/>
        <rFont val="Arial"/>
        <family val="2"/>
        <charset val="238"/>
      </rPr>
      <t xml:space="preserve">
Nerozkladajte projekt na príliš mnoho aktivít, a presne stanovte jednotlivé aktivity. Príliš veľa aktivít sťažuje implementáciu. Nejasné aktivity zas neposkytujú dostatok informácií pre partnerov a grémiám programu o jednotlivých implementačných krokoch. Maximálny počet aktivít je 10, v prípade normálnych projektov sa ich počet pohybuje okolo 5.
</t>
    </r>
    <r>
      <rPr>
        <b/>
        <sz val="9"/>
        <rFont val="Arial"/>
        <family val="2"/>
        <charset val="238"/>
      </rPr>
      <t>Názov</t>
    </r>
    <r>
      <rPr>
        <sz val="9"/>
        <rFont val="Arial"/>
        <family val="2"/>
        <charset val="238"/>
      </rPr>
      <t xml:space="preserve">
Okrem dvoch vopred určených aktivít zadajte názov základnej aktivity. Prosím, vymažte z políčka text „Zadajte názov základnej aktivity“, a uveďte krátky, zrozumiteľný názov. Ak plánujete viac navzájom podobných aktivít, použite v záujme rozlišovania číslovanie (napr. Výstavba1, Výstavba2). Názov aktivít môže obsahovať maximálne 40 znakov.
</t>
    </r>
    <r>
      <rPr>
        <b/>
        <sz val="9"/>
        <rFont val="Arial"/>
        <family val="2"/>
        <charset val="238"/>
      </rPr>
      <t>Opis</t>
    </r>
    <r>
      <rPr>
        <sz val="9"/>
        <rFont val="Arial"/>
        <family val="2"/>
        <charset val="238"/>
      </rPr>
      <t xml:space="preserve">
Zadajte krátky, konkrétny, zrozumiteľný opis na základe nasledujúcich otázok:
- Aké úlohy plánujete vykonávať? 
- Kto bude zodpovedný za vykonanie týchto úloh? 
- Ako bude úlohy vykonávať?
- Buďte konkrétni a jednoduchí. 
</t>
    </r>
  </si>
  <si>
    <r>
      <rPr>
        <b/>
        <sz val="9"/>
        <rFont val="Arial"/>
        <family val="2"/>
        <charset val="238"/>
      </rPr>
      <t>Tevékenységek</t>
    </r>
    <r>
      <rPr>
        <sz val="9"/>
        <rFont val="Arial"/>
        <family val="2"/>
        <charset val="238"/>
      </rPr>
      <t xml:space="preserve">
A projekttevékenységek képezik a projekt alapját. A pályázóknak azonosítaniuk kell a hasonló és/vagy kapcsolódó feladatokat és tevékenységekbe csoportosítani a "könnyen azonosítható", közös kimenetek alapján. 
</t>
    </r>
    <r>
      <rPr>
        <b/>
        <sz val="9"/>
        <rFont val="Arial"/>
        <family val="2"/>
        <charset val="238"/>
      </rPr>
      <t>Mennyi?</t>
    </r>
    <r>
      <rPr>
        <sz val="9"/>
        <rFont val="Arial"/>
        <family val="2"/>
        <charset val="238"/>
      </rPr>
      <t xml:space="preserve">
Ne bontsa a projektet túl sok tevékenységre, és határozza meg pontosan a tevékenységeket. A túl sok tevékenység nehezítheti a megvalósítást. A homályos tevékenységek pedig nem nyújtanak elegendő információt partnereinek és a program testületeinek a végrehajtás lépéseiről. Így a tevékenységek maximális száma 10-re korlátozódik, a normál projekteknél ezek 5 körül van.
</t>
    </r>
    <r>
      <rPr>
        <b/>
        <sz val="9"/>
        <rFont val="Arial"/>
        <family val="2"/>
        <charset val="238"/>
      </rPr>
      <t>Cím</t>
    </r>
    <r>
      <rPr>
        <sz val="9"/>
        <rFont val="Arial"/>
        <family val="2"/>
        <charset val="238"/>
      </rPr>
      <t xml:space="preserve">
A két előre meghatározott tevékenységen kívül adja meg az alaptevékenység címét. Kérjük törölje ki a "Adja meg az alaptevékenység címét" a mezőből és adjon meg egy rövid és könnyen érthető címet. Abban az esetben, ha több hasonló tevékenységet terveznek, használjon számozást a megkülönböztetéshez (pl.:Építkezés 1, Építkezés 2.). A tevékenység címének terjedelme maximum 40 karakter lehet. 
</t>
    </r>
    <r>
      <rPr>
        <b/>
        <sz val="9"/>
        <rFont val="Arial"/>
        <family val="2"/>
        <charset val="238"/>
      </rPr>
      <t>Leírás</t>
    </r>
    <r>
      <rPr>
        <sz val="9"/>
        <rFont val="Arial"/>
        <family val="2"/>
        <charset val="238"/>
      </rPr>
      <t xml:space="preserve">
Adjon meg egy rövid, konkrét, könnyen érthető leírást az alábbiak alapján:
- Milyen feladatokat tervez ellátni? 
- Ki lesz a felelős a feladatok elvégzéséért? 
- Hogy fogja elvégezni a feladatot?
- Legyen konkrét és egyszerű. </t>
    </r>
  </si>
  <si>
    <r>
      <rPr>
        <b/>
        <sz val="9"/>
        <rFont val="Arial"/>
        <family val="2"/>
        <charset val="238"/>
      </rPr>
      <t>Zapojení partneri</t>
    </r>
    <r>
      <rPr>
        <sz val="9"/>
        <rFont val="Arial"/>
        <family val="2"/>
        <charset val="238"/>
      </rPr>
      <t xml:space="preserve">
Projekty musia odrážať cezhraničný prístup a efekt, preto väčšinu aktivít vykonávajú partneri spoločne. V prípade komplikovanejších aktivít môžu prijímatelia vykonávať aktivity aj osobitne v záujme účelnejšieho popisu a výsledkov (napríklad stavebné práce).
</t>
    </r>
    <r>
      <rPr>
        <b/>
        <sz val="9"/>
        <rFont val="Arial"/>
        <family val="2"/>
        <charset val="238"/>
      </rPr>
      <t>Miesto</t>
    </r>
    <r>
      <rPr>
        <sz val="9"/>
        <rFont val="Arial"/>
        <family val="2"/>
        <charset val="238"/>
      </rPr>
      <t xml:space="preserve">
Zadajte názvy obcí, v ktorých budú aktivity vykonávané.
</t>
    </r>
  </si>
  <si>
    <r>
      <rPr>
        <b/>
        <sz val="9"/>
        <rFont val="Arial"/>
        <family val="2"/>
        <charset val="238"/>
      </rPr>
      <t>Bevont partnerek</t>
    </r>
    <r>
      <rPr>
        <sz val="9"/>
        <rFont val="Arial"/>
        <family val="2"/>
        <charset val="238"/>
      </rPr>
      <t xml:space="preserve">
A projekteknek tükrözniük kell a határon átnyúló megközelítést és hatást, ezért a legtöbb tevékenységet a partnerek közösen hajtják végre. A komplikáltabb tevékenységek esetében a pályázók külön is végezhetnek tevékenységet, hogy célzottabb leírást és eredményeket szolgáltassanak (például építési munkák).
</t>
    </r>
    <r>
      <rPr>
        <b/>
        <sz val="9"/>
        <rFont val="Arial"/>
        <family val="2"/>
        <charset val="238"/>
      </rPr>
      <t xml:space="preserve">
Helyszín</t>
    </r>
    <r>
      <rPr>
        <sz val="9"/>
        <rFont val="Arial"/>
        <family val="2"/>
        <charset val="238"/>
      </rPr>
      <t xml:space="preserve">
Adja meg azon települések nevét, ahol a tevékenységeket végzik.</t>
    </r>
    <r>
      <rPr>
        <b/>
        <sz val="9"/>
        <rFont val="Arial"/>
        <family val="2"/>
        <charset val="238"/>
      </rPr>
      <t xml:space="preserve">
</t>
    </r>
    <r>
      <rPr>
        <sz val="9"/>
        <rFont val="Arial"/>
        <family val="2"/>
        <charset val="238"/>
      </rPr>
      <t xml:space="preserve">
</t>
    </r>
    <r>
      <rPr>
        <b/>
        <sz val="9"/>
        <rFont val="Arial"/>
        <family val="2"/>
        <charset val="238"/>
      </rPr>
      <t/>
    </r>
  </si>
  <si>
    <t>Interreg SKHU Kisprojekt Alap a keleti határtérségben / Interreg SKHU Fond malých projektov pre východný región</t>
  </si>
  <si>
    <t>Interreg SKHU Kisprojekt Alap a nyugati határtérségben / Interreg SKHU Fond malých projektov pre západný región</t>
  </si>
  <si>
    <t>A pályázati felhívás száma / Kód výzvy</t>
  </si>
  <si>
    <t>KISPROJEKT PÁLYÁZATI FORMANYOMTATVÁNY /                           FORMULÁR ŽIADOSTI PRE MALÉ PROJEKTY</t>
  </si>
  <si>
    <t xml:space="preserve">PT4  |  Közintézmények és a határtérségben élő emberek határon átnyúló együttműködésének javítása / PA4 | Podpora cezhraničnej spolupráce orgánov verejnej správy a osôb  žijúcich v pohraničnej oblasti </t>
  </si>
  <si>
    <t xml:space="preserve">PT1 | Természet és kultúra / PA1 | Príroda a kultúra  </t>
  </si>
  <si>
    <t xml:space="preserve">SO1.1 | Specifikus cél 1.1 - A határterület vonzerejének fokozása / Špecifický cieľ 1.1 - Zvýšenie atraktivity pohraničnej oblasti </t>
  </si>
  <si>
    <r>
      <t>Ami a projekt költségeit illeti, a kedvezményezett nem követelheti az ÁFA-visszatérítést - a költségek ÁFA-val vannak feltüntetve. /</t>
    </r>
    <r>
      <rPr>
        <b/>
        <sz val="11"/>
        <color theme="1"/>
        <rFont val="Arial"/>
        <family val="2"/>
        <charset val="238"/>
      </rPr>
      <t xml:space="preserve"> Pokiaľ ide o výdavky na projekt, príjemca si nemôže nárokovať vrátenie DPH - výdavky sú uvedené s DPH.</t>
    </r>
  </si>
  <si>
    <r>
      <t xml:space="preserve">Ami a projekt költségeit illeti, a kedvezményezett igényelheti az ÁFA-visszatérítést - a kiadások ÁFA nélkül szerepelnek. / </t>
    </r>
    <r>
      <rPr>
        <b/>
        <sz val="11"/>
        <color theme="1"/>
        <rFont val="Arial"/>
        <family val="2"/>
        <charset val="238"/>
      </rPr>
      <t>Pokiaľ ide o výdavky na projekt, príjemca si môže nárokovať vrátenie DPH - výdavky sú uvedené bez DPH.</t>
    </r>
  </si>
  <si>
    <t>score</t>
  </si>
  <si>
    <t>Tevékenység típusa / Druh aktivity</t>
  </si>
  <si>
    <t>Bruttó/nettó
(költségvetés / rozpočet)</t>
  </si>
  <si>
    <t>Uchádzač musí určiť aspoň jeden  špecifický programový indikátor výstupu, k dosiahnutiu ktorého daný projekt prispeje, a musí vyplniť požadované údaje podľa partnerov. Nemožno podporiť projekty, ktoré neprispievajú k dosiahnutiu aspoň jedného z vopred stanovených indikátorov výstupu.</t>
  </si>
  <si>
    <t>Ak projekt prispieva k viacerým indikátorom výstupu, uchádzači musia opísať a vyčísliť všetky relevantné indikátory podľa partnerov.</t>
  </si>
  <si>
    <t>Abban az esetben, ha a projekt hozzájárul több kimenet indikátorhoz is, a pályázóknak le kell írniuk és számszerűsíteniük kell minden releváns indikátort a partnerek szerint.</t>
  </si>
  <si>
    <t xml:space="preserve">A pályázóknak meg kell határozni legalább egy specifikus kimeneti programindikátort, amelynek eléréséhez az adott projekt hozzájárul és ki kell tölteni a partnerek szerint a kért adatokat. Nem támogathatóak azon pályázatok, melyek nem járulnak hozzá legalább egy előre meghatározott kimeneti indikátor eléréséhez. </t>
  </si>
  <si>
    <r>
      <rPr>
        <b/>
        <sz val="9"/>
        <rFont val="Arial"/>
        <family val="2"/>
        <charset val="238"/>
      </rPr>
      <t>Špecifické programové indikátory výstupu</t>
    </r>
    <r>
      <rPr>
        <sz val="9"/>
        <rFont val="Arial"/>
        <family val="2"/>
        <charset val="238"/>
      </rPr>
      <t xml:space="preserve">
Indikátory sú hodnoty merateľné na úrovni projektu a programu, ktoré pomáhajú skúmať výsledky a výstupy projektu.
</t>
    </r>
  </si>
  <si>
    <t>SO4.1 | Specifikus cél 4.1 - A határon átnyúló intézményközi együttműködés szintjének javítása és az állampolgárok közötti határon átnyúló együttműködés kiszélesítése / Špecifický cieľ 4.1: Zlepšenie úrovne cezhraničnej medziinštitucionálnej spolupráce a rozšírenie cezhraničnej spolupráce medzi občanmi</t>
  </si>
  <si>
    <t>IAK_Átalányár</t>
  </si>
  <si>
    <t>SK_Átalányár</t>
  </si>
  <si>
    <t>Kamara</t>
  </si>
  <si>
    <t>Egyház</t>
  </si>
  <si>
    <t>Fejlesztési ügynökség</t>
  </si>
  <si>
    <t xml:space="preserve">Európai területi együttműködési csoportosulás (EGTC) </t>
  </si>
  <si>
    <t xml:space="preserve">Helyi, megyei vagy regionális önkormányzat </t>
  </si>
  <si>
    <t>Non-profit szervezet</t>
  </si>
  <si>
    <t xml:space="preserve">Egyedi jogszabály által felállított közszolgáltató szervezet </t>
  </si>
  <si>
    <t>Tervhivatal</t>
  </si>
  <si>
    <t xml:space="preserve">Közérdekű magánintézmény </t>
  </si>
  <si>
    <t>Közintézmény</t>
  </si>
  <si>
    <t>Egyetem és kutatóintézet</t>
  </si>
  <si>
    <t>Egyéb</t>
  </si>
  <si>
    <t>összesen / spolu</t>
  </si>
  <si>
    <t xml:space="preserve">HU: jelentős, határon átnyúló hatással rendelkező stratégiák, tanulmányok, kutatások vagy tervek kidolgozása/ SK: vypracovanie stratégií, štúdií, prieskumov alebo plánov s významným cezhraničným dopadom, </t>
  </si>
  <si>
    <t>HU: rendezvények szervezése az önkormányzatok között, a fiatalok, illetve fogyatékkal élő fiatalok közötti együttműködés kialakítása érdekében/ SK: organizovanie podujatí medzi obcami / mestami za účelom nadviazania spolupráce medzi mladými ľuďmi, resp. mladými zdravotne postihnutými ľuďmi,</t>
  </si>
  <si>
    <t>HU: általános- és középiskolák közös rendezvényeinek szervezése/ SK: organizovanie spoločných podujatí základných a stredných škôl,</t>
  </si>
  <si>
    <t>HU: átfogó, kétnyelvű szakmai műhely kialakítása az IKT eszközök biztonságos használatáról és a résztvevő régiók kulturális érték-térképéről (pl. kétnyelvű eszközök, IKT eszközök - kulturális szolgáltatások, archívumok, kutatás, stb.)/ SK: vytvorenie komplexného bilingválneho workshopu pre bezpečné využívanie IKT nástrojov a kultúrnej hodnotovej mapy zapojených regiónov (napr. sada nástrojov, ktoré sú dvojjazyčné, IKT nástroje – kultúrne služby, archívy, výskum....)</t>
  </si>
  <si>
    <t xml:space="preserve">HU: iskolázások, tapasztalatcserék (pl. tréningek, nyári iskolák, egyetemek, versenyek szervezése)/ SK: školenia, výmena skúseností (napr. organizovanie tréningov, letných škôl, letných akadémií, súťaží), </t>
  </si>
  <si>
    <t>HU: brossúrák, könyvek, DVD-k kiadása, kisfilmek, stb./ SK: vydávanie brožúr, kníh, DVD, krátkych filmov ...,</t>
  </si>
  <si>
    <t>HU: a közintézmények által nyújtott határon átnyúló szolgáltatások közös tervezése és kialakítása/ SK: spoločné plánovanie a realizácia cezhraničných služieb poskytovaných orgánmi verejnej správy,</t>
  </si>
  <si>
    <t xml:space="preserve">HUJ: olyan jogi eszközök és IKT megoldások kialakítása, amelyek javítják a határon átnyúló szolgáltatások nyújtását (az információ-áramlás megerősítése, e-governance, mgovernance és egyéb)/ SK: tvorba právnych nástrojov a IKT riešení zlepšujúcich poskytovanie cezhraničných služieb (posilnenie toku informácií, e-governance, m-governance a iné), </t>
  </si>
  <si>
    <t>HU: határon átnyúló szolgáltatások kialakítása az egészségügyi ellátás, oktatás, szociális szolgáltatások, biztonság, adminisztráció területén (pl. adatszolgáltatás, stb.)/ SK: vytvorenie cezhraničných služieb v oblasti zdravotnej starostlivosti, školení a vzdelávania, sociálnej starostlivosti, bezpečnosti, administratívy (napr. poskytovanie dát) a pod.,</t>
  </si>
  <si>
    <t>HU: a helyi érdekű médiák együttműködése (információcsere, közös tréningprogramok, stb.)/ SK: spolupráca lokálnych médií (výmena informácií, spoločné tréningové programy, a pod.),</t>
  </si>
  <si>
    <t xml:space="preserve">HU: határon átnyúló médiák létrehozása/ SK: založenie cezhraničných médií, </t>
  </si>
  <si>
    <t>HU: a társadalom perifériájára szorult közösségekre irányuló programok kidolgozása és megvalósítása/ SK: tvorba a realizácia programov zameraných na marginalizované komunity.</t>
  </si>
  <si>
    <t xml:space="preserve">HU: közös szakmai programok kialakítása (csereprogramok indítása a kultúra, oktatás, kutatás,stb. területén)/ SK: tvorba spoločných odborných programov (výmenné programy v oblasti kultúry, vzdelávania, výskumu a pod.), </t>
  </si>
  <si>
    <t xml:space="preserve"> </t>
  </si>
  <si>
    <t xml:space="preserve">HU: a kulturális örökség megőrzése és népszerűsítése a programterületen/SK: zachovanie a propagácia prírodného dedičstva v programovom území, </t>
  </si>
  <si>
    <t xml:space="preserve">HU: a kiegészítő infrastruktúra felújítása vagy építése (helyszínek, látogatóközpontok jelölése, stb.) /SK: rekonštrukcia alebo výstavba doplnkovej infraštruktúry (označenie miest, návštevnícke strediská, …),  </t>
  </si>
  <si>
    <t>HU: a természetvédelemmel kapcsolatos tapasztalatok megosztása a folyó menti területeken/SK: výmena skúseností v oblasti ochrany prírody v pririečnych oblastiach,</t>
  </si>
  <si>
    <t>HU: közös környezetvédelmi kampányok és oktatási programok kialakítása és megvalósítása/SK: tvorba a realizácia spoločných aktivít zameraných na zvyšovanie povedomia o životnom prostredí a tvorba a realizácia spoločných vzdelávacích programov,</t>
  </si>
  <si>
    <t xml:space="preserve"> HU: erdészettel kapcsolatos programok kialakítása és megvalósítása gyermekek számára/SK: tvorba a realizácia programov pre deti s lesníckou tematikou,</t>
  </si>
  <si>
    <t xml:space="preserve"> HU: közösségi kertek létrehozása/SK: založenie komunitných záhrad,</t>
  </si>
  <si>
    <t xml:space="preserve"> HU: a természetes élőhelyek tisztítására és javítására irányuló programok kialakítása és megvalósítása/SK: tvorba a realizácia programov pre čistenie alebo zlepšenie prírodných oblastí , </t>
  </si>
  <si>
    <t>HU: stratégiák, tanulmányok, kutatások vagy tervek kidolgozása a természeti örökség megújítása érdekében (csak átfogó beruházási tervek kiindulásaként jogosult)/SK: vypracovanie stratégií, štúdií, prieskumov alebo plánov pre obnovu dedičstva (oprávnené len ako vstupy komplexných investičných projektov).</t>
  </si>
  <si>
    <t>HU: kerékpárútvonalak (nem közutak) és a turisztikai infrastruktúra megújítása és megjelölése/SK: rekonštrukcia a značenie cyklistickej (nie cestnej) a turistickej infraštruktúry,</t>
  </si>
  <si>
    <t>HU: közös kerékpártúrák szervezése/SK: organizovanie spoločných cyklotúr,</t>
  </si>
  <si>
    <t>HU: zöld útvonalak / öko utak építése/SK: výstavba ekociest,</t>
  </si>
  <si>
    <t>HU: kis vízi /folyami infrastruktúrák építése (pontonok, stb.)/SK: výstavba malej vodnej / riečnej infraštruktúry (pontónov, a pod.),</t>
  </si>
  <si>
    <t>HU: kempingek / táborok létrehozása és kialakítása/SK: založenie kempov / táborov,</t>
  </si>
  <si>
    <t>HU: kerékpár, csónak, stb. bérbeadó közösségek alapítása és bővítése/SK: založenie a rozšírenie komunity ponúkajúcej prenájom napr. bicyklov, člnov a pod.,</t>
  </si>
  <si>
    <t>HU: a kisléptékű turizmus koncepciójának kialakítása, amely a szolgáltatás vagy termékinnováció útján helyi környezetvédelmi vagy kulturális szempontokhoz kapcsolódik/SK: vytvorenie konceptu turizmu malého rozsahu napojeného na lokálne environmentálne či kultúrne aspekty prostredníctvom inovácií produktov alebo služieb,</t>
  </si>
  <si>
    <t xml:space="preserve"> HU: tematikus utazások szervezése (várak, kastélyok, történetek, mondák, stb.)/SK: organizovanie tematických zájazdov (hrady, historické príbehy,…),</t>
  </si>
  <si>
    <t xml:space="preserve">HU: sport-és kulturális programok kialakítása a turisták számára/SK: organizácia športových a kultúrnych programov pre turistov v kúpeľoch, </t>
  </si>
  <si>
    <t xml:space="preserve">HU: innovatív információs és kommunikációs technológiák (IKT-megoldások) alkalmazása/SK: aplikácia inovatívnych riešení a využívanie informačných a komunikačných technológií, </t>
  </si>
  <si>
    <t xml:space="preserve">HU: a kulturális örökség népszerűsítése/SK: propagácia kultúrneho dedičstva, </t>
  </si>
  <si>
    <t xml:space="preserve">HU: közös kiállítások és kísérő rendezvények szervezése/SK: organizovanie spoločných výstav a sprievodných podujatí, </t>
  </si>
  <si>
    <t xml:space="preserve">HU: közös vásárok szervezése a helyi termékek népszerűsítése érdekében/SK: organizovanie spoločných trhov za účelom propagácie lokálnych produktov, </t>
  </si>
  <si>
    <t xml:space="preserve">HU: oktatási programok szervezése kézművesek számára/SK: organizovanie vzdelávacích programov pre remeselníkov, </t>
  </si>
  <si>
    <t xml:space="preserve">HU: azon vallási helyek megőrzése és megújítása, amelyek a kulturális örökség részét képezik/SK: zachovanie, oprava a renovácia náboženských lokalít, ktoré sú súčasťou kultúrneho dedičstva, </t>
  </si>
  <si>
    <t xml:space="preserve">HU: zarándokutak kialakítása/megjelölése/SK: výstavba / označenie pútnických ciest, </t>
  </si>
  <si>
    <t>HU: közös zarándokutak szervezése/SK: organizovanie spoločných pútnických ciest,</t>
  </si>
  <si>
    <t xml:space="preserve">HU: közös fesztiválok szervezése/SK: organizovanie spoločných festivalov, </t>
  </si>
  <si>
    <t xml:space="preserve">HU: amfiteátrumok és azok környezetének építése, felújítása/SK: výstavba a rekonštrukcia amfiteátrov a ich okolia, </t>
  </si>
  <si>
    <t xml:space="preserve">HU: közös színházi alkotások előkészítése és bemutatása/SK: príprava a predstavenie spoločnej divadelnej tvorby, </t>
  </si>
  <si>
    <t xml:space="preserve">HU: határon átnyúló kulturális együttesek létrehozása (színházi társulat, zenei együttes, táncegyüttes stb.)/SK: založenie cezhraničných kultúrnych súborov (divadelné, hudobné, tanečné skupiny, a pod.), </t>
  </si>
  <si>
    <t xml:space="preserve">HU: a programterületen meglévő oktatási intézmények együttműködése a zene/színház területén/ SK: spolupráca vzdelávacích inštitúcií v oblasti hudby / divadla v programovom území, </t>
  </si>
  <si>
    <t xml:space="preserve">HU: tehetségkutató és támogató programok kialakítása és megvalósítása a művészet különféle ágazataiban/SK: vytvorenie a realizácia programov zameraných na hľadanie a podporu talentov v rôznych oblastiach umenia, </t>
  </si>
  <si>
    <t xml:space="preserve">HU: kulturális rendezvények szervezése UNESCO testvérvárosok között/SK: organizovanie podujatí medzi družobnými obcami UNESCO v oblasti kultúry, </t>
  </si>
  <si>
    <t xml:space="preserve">HU: dokumentumok digitalizálása könyvtárak számára/SK: digitalizácia dokumentov pre knižnice. </t>
  </si>
  <si>
    <t xml:space="preserve">HU: többfunkciós játszóterek építése/SK: výstavba multifunkčných ihrísk, </t>
  </si>
  <si>
    <t xml:space="preserve">HU: közös sportrendezvények szervezése/SK: organizovanie spoločných športových podujatí, </t>
  </si>
  <si>
    <t>HU: közös sportligák lebonyolítása/SK: organizovanie spoločných športových líg,</t>
  </si>
  <si>
    <t xml:space="preserve">HU: versenyek rendezése különféle sporttevékenységek keretén belül/SK: organizovanie súťaží v rôznych športových disciplínach, </t>
  </si>
  <si>
    <t xml:space="preserve">HU: sporttevékenységek szervezése a hátrányos helyzetű lakosság / marginalizált csoportok számára/SK: organizovanie športových aktivít pre osoby so zdravotným postihnutím a pre marginalizované skupiny,  </t>
  </si>
  <si>
    <t>HU: új, rendhagyó sportágak bemutatása/SK: prezentácia nových a netradičných športových disciplín.</t>
  </si>
  <si>
    <t>HU: a magas hozzáadott értékkel rendelkező turizmus kihasználása specifikus szegmensekben: kulturális és környezetvédelmi turizmus; gasztronómiai turizmus;  sportturizmus;  konferenciaturizmus;  agroturizmus; fürdő turizmus/gyógyturizmus (fürdők, termálfürdők); vallási turizmus; stb. / SK: rozvoj turizmu s vysokou pridanou hodnotou v špecifických segmentoch: kultúrny a environmentálny turizmus; gastroturizmus; športový turizmus; kongresový turizmus; agroturizmus; kúpeľný/termálny turizmus; náboženský turizmus; a pod.</t>
  </si>
  <si>
    <t xml:space="preserve">Szlovák Köztársaságban székhellyel rendelkező pályázó /projektpartner   </t>
  </si>
  <si>
    <t>Rába-Duna-Vág European Grouping</t>
  </si>
  <si>
    <t>of Territorial Cooperation</t>
  </si>
  <si>
    <t>with Limited Liability</t>
  </si>
  <si>
    <t>2800 Tatabánya, Fő tér 4.</t>
  </si>
  <si>
    <t>European regional development fund</t>
  </si>
  <si>
    <t>8. LB - Budget'!</t>
  </si>
  <si>
    <r>
      <t xml:space="preserve">A régiókba látogatók száma összesen / </t>
    </r>
    <r>
      <rPr>
        <b/>
        <sz val="8"/>
        <rFont val="Arial"/>
        <family val="2"/>
        <charset val="238"/>
      </rPr>
      <t>Celkový počet návštevníkov v regióne</t>
    </r>
  </si>
  <si>
    <r>
      <t xml:space="preserve">A határon átnyúló együttműködés szintje / </t>
    </r>
    <r>
      <rPr>
        <b/>
        <sz val="8"/>
        <rFont val="Arial"/>
        <family val="2"/>
        <charset val="238"/>
      </rPr>
      <t xml:space="preserve">Úroveň cezhraničnej spolupráce </t>
    </r>
  </si>
  <si>
    <t>Jogi forma - szlovákiai székhelyű pályázó/ Právna forma - žiadateľ so sídlom na Slovensku</t>
  </si>
  <si>
    <t>Jogi forma - magyarországi székhelyű pályázó/ Právna forma - žiadateľ so sídlom v Maďarsku</t>
  </si>
  <si>
    <r>
      <t xml:space="preserve">a látogatók éves létszáma / </t>
    </r>
    <r>
      <rPr>
        <b/>
        <sz val="8"/>
        <rFont val="Arial"/>
        <family val="2"/>
        <charset val="238"/>
      </rPr>
      <t>počet návštev za rok</t>
    </r>
  </si>
  <si>
    <t>14. PARTNEREK SZERINTI INDIKÁTOROK / 14. INDIKÁTORY PODĽA PARTNEROV</t>
  </si>
  <si>
    <t>Tlačené médiá (články, rozhovory)</t>
  </si>
  <si>
    <t>Elektronické médiá (články, rozhovory)</t>
  </si>
  <si>
    <t>Reklamy (platené články alebo akékoľvek iné formy reklamy, inzercia)</t>
  </si>
  <si>
    <t xml:space="preserve">Figyelmesen olvassa el a következő előírásokat! </t>
  </si>
  <si>
    <t xml:space="preserve">A pályázati formanyomtatványt NE változtassa meg. </t>
  </si>
  <si>
    <r>
      <rPr>
        <b/>
        <sz val="11"/>
        <rFont val="Arial"/>
        <family val="2"/>
        <charset val="238"/>
      </rPr>
      <t>Mező típusok:</t>
    </r>
    <r>
      <rPr>
        <sz val="11"/>
        <rFont val="Arial"/>
        <family val="2"/>
        <charset val="238"/>
      </rPr>
      <t xml:space="preserve">
A formanyomtatvány négy fajta mezőtítusból áll.
</t>
    </r>
    <r>
      <rPr>
        <b/>
        <sz val="11"/>
        <rFont val="Arial"/>
        <family val="2"/>
        <charset val="238"/>
      </rPr>
      <t>Címsor</t>
    </r>
    <r>
      <rPr>
        <sz val="11"/>
        <rFont val="Arial"/>
        <family val="2"/>
        <charset val="238"/>
      </rPr>
      <t xml:space="preserve">
Kék, szürke, vagy fehér. A címsorok zárolva vannak és leírást adnak a beillesztendő információról.   </t>
    </r>
    <r>
      <rPr>
        <b/>
        <sz val="11"/>
        <color theme="1"/>
        <rFont val="Arial"/>
        <family val="2"/>
        <charset val="238"/>
      </rPr>
      <t/>
    </r>
  </si>
  <si>
    <r>
      <rPr>
        <b/>
        <sz val="11"/>
        <color theme="1"/>
        <rFont val="Arial"/>
        <family val="2"/>
        <charset val="238"/>
      </rPr>
      <t>Typy políčok:</t>
    </r>
    <r>
      <rPr>
        <sz val="11"/>
        <color theme="1"/>
        <rFont val="Arial"/>
        <family val="2"/>
        <charset val="238"/>
      </rPr>
      <t xml:space="preserve">
Formulár žiadosti pozostáva zo štyroch druhov typov políčok.
</t>
    </r>
    <r>
      <rPr>
        <b/>
        <sz val="11"/>
        <color theme="1"/>
        <rFont val="Arial"/>
        <family val="2"/>
        <charset val="238"/>
      </rPr>
      <t>Titulný riadok</t>
    </r>
    <r>
      <rPr>
        <sz val="11"/>
        <color theme="1"/>
        <rFont val="Arial"/>
        <family val="2"/>
        <charset val="238"/>
      </rPr>
      <t xml:space="preserve">
Modrej, šedej alebo bielej farby. Titulné riadky sú blokované a poskytujú popis o informáciách, ktoré sa do nich majú vkladať.</t>
    </r>
  </si>
  <si>
    <r>
      <rPr>
        <b/>
        <sz val="11"/>
        <color theme="1"/>
        <rFont val="Arial"/>
        <family val="2"/>
        <charset val="238"/>
      </rPr>
      <t>Legördülő mezők:</t>
    </r>
    <r>
      <rPr>
        <sz val="11"/>
        <color theme="1"/>
        <rFont val="Arial"/>
        <family val="2"/>
        <charset val="238"/>
      </rPr>
      <t xml:space="preserve">
A legördülő mezők színe NARANCSSÁRGA. Ebben az esetben a pályázó kötelezően választ a legördülő lehetőségek közül, úgy, hogy a mező jobb oldalán lévő nyílra kattint. Miután kitöltötte, a mező színe fehérre vált. </t>
    </r>
  </si>
  <si>
    <t>A szervezet kompetenciáinak és tapasztalatainak rövid leírása, melyek a projekthez kapcsolódnak. / Stručný popis kompetencií a skúseností organizácie, ktoré sú z hľadiska projektu relevantné.</t>
  </si>
  <si>
    <r>
      <rPr>
        <b/>
        <sz val="11"/>
        <rFont val="Arial"/>
        <family val="2"/>
        <charset val="238"/>
      </rPr>
      <t>A projekt végtermékei és eredményei</t>
    </r>
    <r>
      <rPr>
        <sz val="11"/>
        <rFont val="Arial"/>
        <family val="2"/>
        <charset val="238"/>
      </rPr>
      <t xml:space="preserve">
Írja le a tervezett végtermékeket (tárgyak, szolgáltatások és infrastruktúra) és a projekt várható eredményeit. Ezeknek a végtermékeknek és eredményeknek összhangban kell lenniük az indikátorok táblázatban szereplő mutatókkal.</t>
    </r>
  </si>
  <si>
    <t>5.4.2 A projekt kapcsolódása az Interreg V-A Szlovákia – Magyarország Együttműködési Programhoz, ill. az azt megelőző határon átnyúló együttműködési programok által finanszírozott, megvalósított projektekhez</t>
  </si>
  <si>
    <t xml:space="preserve"> 5.4.2 Nadväznosť projektu na realizované projekty financované v rámci Programu spolupráce Interreg V-A Slovenská republika – Maďarsko, resp. v rámci predchádzajúcich Programov cezhraničnej spolupráce </t>
  </si>
  <si>
    <t>/2000</t>
  </si>
  <si>
    <t>PT1 - Specifikus eredmény programindikátor / PO1 - Špecifický programový ukazovateľ výsledku</t>
  </si>
  <si>
    <t>PT4 - Specifikus eredmény programindikátor / PO4  - Špecifický programový ukazovateľ výsledku</t>
  </si>
  <si>
    <t>PT1 - Specifikus kimenet programindikátorok / PO1 - Špecifické programové indikátory výstupu</t>
  </si>
  <si>
    <t>PT4 - Specifikus kimenet programindikátorok / PO 4 - Špecifické programové indikátory výstupu</t>
  </si>
  <si>
    <t xml:space="preserve">13. INDIKÁTOROK / 13. INDIKÁTORY </t>
  </si>
  <si>
    <t>Nadácia</t>
  </si>
  <si>
    <t>Neinvestičný fond</t>
  </si>
  <si>
    <t>Nezisková organizácia</t>
  </si>
  <si>
    <t>Rozpočtová organizácia</t>
  </si>
  <si>
    <t xml:space="preserve">Príspevková organizácia </t>
  </si>
  <si>
    <t>Verejnoprávna inštitúcia</t>
  </si>
  <si>
    <t>Iná organizácia verejnej správy</t>
  </si>
  <si>
    <t>Združenie (zväz, spolok, spoločnosť, klub ai.)</t>
  </si>
  <si>
    <t>Cirkevná organizácia</t>
  </si>
  <si>
    <t>Stavovská organizácia – profesná komora</t>
  </si>
  <si>
    <t>Komora (s výnimkou profesných komôr)</t>
  </si>
  <si>
    <t>Záujmové združenie právnických osôb</t>
  </si>
  <si>
    <t>Obec (obecný úrad), mesto (mestský úrad)</t>
  </si>
  <si>
    <t>Samosprávny kraj (úrad samosprávneho kraja)</t>
  </si>
  <si>
    <t>Európske zoskupenie územnej spolupráce</t>
  </si>
  <si>
    <t>Szórólapok, röplapok</t>
  </si>
  <si>
    <t xml:space="preserve">Reklámtárgyak (pl. USB pendrive-ok, tollak, bögrék, pólók, táskák, roll up-ok, kulcstartók, stb.)  </t>
  </si>
  <si>
    <t>Levelezési cím (amennyiben más mint a székhely) / Korešpondenčná adresa (ak je iná ako sídlo)</t>
  </si>
  <si>
    <t>Hmotné výstupy:</t>
  </si>
  <si>
    <t>Miesto/a realizácie aktivity:</t>
  </si>
  <si>
    <t>Átalányár / Paušálna cena</t>
  </si>
  <si>
    <t xml:space="preserve">Átalányár / Paušálna cena </t>
  </si>
  <si>
    <t xml:space="preserve">Megnevezés </t>
  </si>
  <si>
    <t>Názov</t>
  </si>
  <si>
    <t>Počet vypracovaných dokumentov súvisiacich s investíciou (štúdie, analýzy, štúdie uskutočniteľnosti, technické plány, atď.)</t>
  </si>
  <si>
    <t xml:space="preserve">Špecifické opatrenia pre prioritné osi </t>
  </si>
  <si>
    <t>A kisprojekt rövid leírása angol nyelven / Krátke zhrnutie malého projektu v anglickom jazyku</t>
  </si>
  <si>
    <t>A kisprojekt rövid leírása szlovák nyelven / Krátke zhrnutie malého projektu v slovenskom jazyku</t>
  </si>
  <si>
    <t>A kisprojekt rövid leírása magyar nyelven / Krátke zhrnutiemalého projektu v maďarskom jazyku</t>
  </si>
  <si>
    <t>5.2 Výstupy a výsledky projektu</t>
  </si>
  <si>
    <t>8.1 A KISPROJEKT VEZETŐ PARTNER KÖLTSÉGVETÉSE / 
8.1 ROZPOČET VEDÚCEHO PARTNERA MALÉHO PROJEKTU</t>
  </si>
  <si>
    <t>8.2 A KISPROJEKT KÜLFöLDI PARTNER KÖLTSÉGVETÉSE /
8.2 ROZPOČET CEZHRANIČNÉHO  PARTNERA MALÉHO PROJEKTU</t>
  </si>
  <si>
    <t>9. Pénzügyi áttekintés / 9. Finančný prehľad</t>
  </si>
  <si>
    <r>
      <rPr>
        <sz val="9"/>
        <rFont val="Arial"/>
        <family val="2"/>
        <charset val="238"/>
      </rPr>
      <t xml:space="preserve">A kisprojekt hozzájárulása a program-specifikus eredményindikátor teljesítéséhez </t>
    </r>
    <r>
      <rPr>
        <b/>
        <sz val="9"/>
        <rFont val="Arial"/>
        <family val="2"/>
        <charset val="238"/>
      </rPr>
      <t>/ Príspevok malého projeku k napĺňaniu programovo špecifického ukazovateľa výsledku</t>
    </r>
  </si>
  <si>
    <r>
      <rPr>
        <b/>
        <sz val="8"/>
        <color theme="1"/>
        <rFont val="Arial"/>
        <family val="2"/>
        <charset val="238"/>
      </rPr>
      <t>A kisprojekt vezető partnere kijelenti, hogy:</t>
    </r>
    <r>
      <rPr>
        <sz val="8"/>
        <color theme="1"/>
        <rFont val="Arial"/>
        <family val="2"/>
        <charset val="238"/>
      </rPr>
      <t xml:space="preserve">
1. Azokat a beruházásokat, amelyek kedvezőtlen hatással vannak a természetre, az állat-és növényvilágra, a biodiverzitásra, kompenzációs és kármérséklő intézkedésekkel kell kiegészíteni. 
2. Az építkezést és/vagy felújítási munkálatokat tartalmazó projektekhez olyan klímabarát építészeti megoldásokat kell választani, amelyek a 2013/31/EU alapján az energetikai gazdaságosságra nézve költségoptimálisak.
3. A folyóvizeket és/vagy infrastruktúrát érintő beruházások esetén a projekteket a 2000/60/EK rendelet 4. cikkének megfelelően kell megvalósítani és tekintettel kell lenni a vízgyűjtő terület gazdálkodására.</t>
    </r>
  </si>
  <si>
    <r>
      <rPr>
        <b/>
        <sz val="8"/>
        <color theme="1"/>
        <rFont val="Arial"/>
        <family val="2"/>
        <charset val="238"/>
      </rPr>
      <t xml:space="preserve">Vedúci prijímateľ malého projektu prehlasuje, že:    </t>
    </r>
    <r>
      <rPr>
        <sz val="8"/>
        <color theme="1"/>
        <rFont val="Arial"/>
        <family val="2"/>
        <charset val="238"/>
      </rPr>
      <t xml:space="preserve">                                                                                                   
1. Investície negatívne ovplyvňujúce prírodu, faunu, flóru, a biodiverzitu musia byť doplnené kompenzačnými opatreniami a zmierňovaním škôd.
2. Projekty zahrňujúce výstavbu a/alebo rekonštrukčné práce musia voliť architektonické riešenia šetrné k podnebiu a nákladovo optimálne úrovne energetickej hospodárnosti podľa Nariadenia 2013/31/EU.
3. V prípade investícií do vodných tokov a/alebo infraštruktúry, projekty musia byť implementované v súlade s čl. 4 Nariadenia 2000/60/EC a musí byť rešpektovaný manažment povodia.   
</t>
    </r>
  </si>
  <si>
    <t xml:space="preserve">Az indikátorok minimális értékei egy projektre </t>
  </si>
  <si>
    <t xml:space="preserve">Minimálne hodnoty indikátorov na jeden projekt </t>
  </si>
  <si>
    <t>PT1 - Specifikus kimenet projektindikátorok / PO1 - Špecifické projektové indikátory výstupu</t>
  </si>
  <si>
    <t>PT4 - Specifikus kimenet projektindikátorok / PO4 - Špecifické projektové indikátory výstupu</t>
  </si>
  <si>
    <t>Mérték
egység</t>
  </si>
  <si>
    <r>
      <t xml:space="preserve">Ellenőrző lista (Mellékletek és formanyomtatványt alátámasztó dokumentumok) /
</t>
    </r>
    <r>
      <rPr>
        <b/>
        <sz val="11"/>
        <color theme="1"/>
        <rFont val="Arial"/>
        <family val="2"/>
        <charset val="238"/>
      </rPr>
      <t>Kontrolný zoznam (prílohy a podporné dokumenty prikladané k žiadosti o finančný príspevok)</t>
    </r>
  </si>
  <si>
    <t>3. Nyilvános projektrendezvény / 3. Verejné projektové podujatie</t>
  </si>
  <si>
    <t>4. Médialefedettség / 4. Mediálne pokrytie</t>
  </si>
  <si>
    <t>O413</t>
  </si>
  <si>
    <r>
      <t>A pályázatot azonos fordítással magyarul és szlovákul egyaránt kitöltötték számítógépen (az angol nyelvű  összefoglaló fordításával együtt).  / 
Ž</t>
    </r>
    <r>
      <rPr>
        <b/>
        <sz val="11"/>
        <rFont val="Arial"/>
        <family val="2"/>
        <charset val="238"/>
      </rPr>
      <t>iadosť je vyplnená na počítači identicky v maďarskom aj slovenskom jazyku (spolu s prekladom zhrnutia  do anglického jazyka).</t>
    </r>
  </si>
  <si>
    <t>5. Promóciós anyagok / 5. Propagačné materiály</t>
  </si>
  <si>
    <t>Törvényes képviselő (aláírásra jogosult személy) / Štatutárny zástupca (osoba oprávnená podpisovať)</t>
  </si>
  <si>
    <t>Adószám / Daňové identifikačné číslo (DIČ)</t>
  </si>
  <si>
    <t>KSH szám / Identifikačné číslo organizácie (IČO)</t>
  </si>
  <si>
    <t>11. INFORMÁCIÓ ÉS NYILVÁNOSSÁG / 11. INFORMOVANOSŤ A PUBLICITA</t>
  </si>
  <si>
    <t>6. Láthatósági elemek / 6. Prvky viditeľnosti</t>
  </si>
  <si>
    <r>
      <t xml:space="preserve">A kisprojekt vezető partner törvényes képviselőjének aláírása, szervezet pecsétje /
</t>
    </r>
    <r>
      <rPr>
        <b/>
        <sz val="11"/>
        <rFont val="Arial"/>
        <family val="2"/>
        <charset val="238"/>
      </rPr>
      <t>Podpis štatutárneho zástupcu vedúceho partnera malého projektu, pečiatka organizácie</t>
    </r>
  </si>
  <si>
    <t>4.2 KISPROJEKT HATÁRON TÚLI PARTNER /                                                       4.2 CEZHRANIČNÝ PARTNER MALÉHO PROJEKTU</t>
  </si>
  <si>
    <r>
      <t xml:space="preserve">A kisprojekt vezető partner törvényes képviselőjének utó- és családi neve / 
</t>
    </r>
    <r>
      <rPr>
        <b/>
        <sz val="11"/>
        <rFont val="Arial"/>
        <family val="2"/>
        <charset val="238"/>
      </rPr>
      <t>Meno a priezvisko štatutárneho zástupcu vedúceho partnera malého projektu</t>
    </r>
  </si>
  <si>
    <r>
      <t xml:space="preserve">A pályázatot és a kötelező mellékleteket egy (1) eredeti és két (2) az eredetivel mindenben megegyező másolati példányban, valamint egy (1)  db elektronikus példányban (CD, DVD, pendrive-on) kell benyújtani. Szükséges csatolni az összes kötelező mellékletet, melyek az ellenőrző listán szerepelnek. /
</t>
    </r>
    <r>
      <rPr>
        <b/>
        <sz val="11"/>
        <rFont val="Arial"/>
        <family val="2"/>
        <charset val="238"/>
      </rPr>
      <t xml:space="preserve">Žiadosť a povinné prílohy boli vyhotovené v jednom (1) origináli a dvoch (2)  s originálom totožných kópiách spolu s jednou (1) elektronickou verziou (CD, DVD, USB kľúč). Je nutné predložiť všetky povinné prílohy, ktoré sú uvedené v kontrolnom zozname. </t>
    </r>
  </si>
  <si>
    <r>
      <t xml:space="preserve">A pályázat és a kötelező mellékletek elektronikus példányai elektronikus adathordozón  (CD, DVD, pendrive-on) csatolásra kerültek. /
</t>
    </r>
    <r>
      <rPr>
        <b/>
        <sz val="11"/>
        <rFont val="Arial"/>
        <family val="2"/>
        <charset val="238"/>
      </rPr>
      <t>Žiadosť a povinné prílohy boli pripojené elektronicky na dátovom nosiči  (CD, DVD, USB kľúč).</t>
    </r>
  </si>
  <si>
    <t xml:space="preserve">6.Kisprojekt tevékenységek </t>
  </si>
  <si>
    <t>6. Aktivity malého projektu</t>
  </si>
  <si>
    <r>
      <t xml:space="preserve">5.4.1 Határon átnyúló hatás </t>
    </r>
    <r>
      <rPr>
        <i/>
        <sz val="8"/>
        <rFont val="Arial"/>
        <family val="2"/>
        <charset val="238"/>
      </rPr>
      <t>(Milyen előnyei vannak a határon átnyúló együttműködésnek a partnerek számára?)</t>
    </r>
  </si>
  <si>
    <r>
      <t>5.4.1 Cezhraničný dopad</t>
    </r>
    <r>
      <rPr>
        <i/>
        <sz val="8"/>
        <rFont val="Arial"/>
        <family val="2"/>
        <charset val="238"/>
      </rPr>
      <t xml:space="preserve"> (Aké sú benefity cezhraničnej spolupráce pre partnerov?)</t>
    </r>
  </si>
  <si>
    <r>
      <t xml:space="preserve">A pályázatot nyomtatott módon, összefűzve, az aláírásra jogosult törvényes képviselője által aláírt utolsó oldallal nyújtják be. / 
</t>
    </r>
    <r>
      <rPr>
        <b/>
        <sz val="11"/>
        <rFont val="Arial"/>
        <family val="2"/>
        <charset val="238"/>
      </rPr>
      <t>Žiadosť je vytlačená, zviazaná a je podpísaná štatutárnym zástupcom vedúceho partnera na posledej strane.</t>
    </r>
  </si>
  <si>
    <t xml:space="preserve">5. A PROJEKT LEÍRÁSA </t>
  </si>
  <si>
    <t>5. POPIS PROJEKTU</t>
  </si>
  <si>
    <r>
      <t xml:space="preserve">5.1.1 A projekt célja  </t>
    </r>
    <r>
      <rPr>
        <i/>
        <sz val="8"/>
        <rFont val="Arial"/>
        <family val="2"/>
        <charset val="238"/>
      </rPr>
      <t xml:space="preserve">(Mi a projekt célja?) </t>
    </r>
  </si>
  <si>
    <r>
      <t>5.1.1 Ciele projektu</t>
    </r>
    <r>
      <rPr>
        <i/>
        <sz val="8"/>
        <rFont val="Arial"/>
        <family val="2"/>
        <charset val="238"/>
      </rPr>
      <t xml:space="preserve"> (Aký je účel projektu?)</t>
    </r>
  </si>
  <si>
    <r>
      <rPr>
        <b/>
        <sz val="9"/>
        <rFont val="Arial"/>
        <family val="2"/>
        <charset val="238"/>
      </rPr>
      <t xml:space="preserve">A projekt célkitűzései </t>
    </r>
    <r>
      <rPr>
        <sz val="9"/>
        <rFont val="Arial"/>
        <family val="2"/>
        <charset val="238"/>
      </rPr>
      <t xml:space="preserve">
Írja le, hogy mi a projekt célja. A projekt célkitűzéseit feloszthatjuk indirekt célkitűzésekre (hosszútávú hatás) és direkt célkitűzésekre, melyek konkrét kapcsolatot teremtenek. A célkitűzéseknek konkrétnak, mérhetőnek, elérhetőnek és relevánsnak kell lenniük.
Írja le, hogy a projekt hogyan járul hozzá a specifikus célok és az adott prioritási tengely céljainak eléréséhez. 
A pályázóknak igazolniuk kell, milyen logika szerint kapcsolódnak a projekt célkitűzései a program specifikus céljához.
Ne feledje, hogy a program csak olyan projekteket támogat, amelyek megfelelnek az adott specifikus célkitűzésnek, és hozzájárulnak a várt eredmények eléréséhez.</t>
    </r>
  </si>
  <si>
    <r>
      <t xml:space="preserve">5.1.2 A kiinduló helyzet leírása </t>
    </r>
    <r>
      <rPr>
        <i/>
        <sz val="8"/>
        <rFont val="Arial"/>
        <family val="2"/>
        <charset val="238"/>
      </rPr>
      <t xml:space="preserve">(Milyen a jelenlegi helyzet?) </t>
    </r>
  </si>
  <si>
    <r>
      <t>5.1.2 Opis východiskovej situácie</t>
    </r>
    <r>
      <rPr>
        <i/>
        <sz val="8"/>
        <rFont val="Arial"/>
        <family val="2"/>
        <charset val="238"/>
      </rPr>
      <t xml:space="preserve"> (Aká je aktuálna situácia?)</t>
    </r>
  </si>
  <si>
    <r>
      <rPr>
        <b/>
        <sz val="10"/>
        <rFont val="Arial"/>
        <family val="2"/>
        <charset val="238"/>
      </rPr>
      <t>A kiinduló helyzet leírása</t>
    </r>
    <r>
      <rPr>
        <sz val="10"/>
        <rFont val="Arial"/>
        <family val="2"/>
        <charset val="238"/>
      </rPr>
      <t xml:space="preserve">
Indokolja meg a projekt szükségességét a fő probléma/problémák leírásával, amelyet a projektnek meg kell oldania. Határozza meg az okait és hatásait.
Ismertesse a projekt által kezelt közös területi kihívásokat. Mutassa be a nagyobb problémákat egy nagyobb látószögből. Emelje ki a kimeneti indikátor kezdeti állapotát, amit a projekt teljesít. 
Dolgozza fel a projektnek a célterületre és/vagy egy bizonyos embercsoportra vonatkozó relevanciáját a közös kihívások és lehetőségek szempontjából.
Az előzetes felmérések már kidolgozott következtetései utalhatnak és bizonyíthatják a projekt tárgyának fontosságát.</t>
    </r>
  </si>
  <si>
    <r>
      <rPr>
        <b/>
        <sz val="10"/>
        <rFont val="Arial"/>
        <family val="2"/>
        <charset val="238"/>
      </rPr>
      <t xml:space="preserve">Opis východiskovej situácie </t>
    </r>
    <r>
      <rPr>
        <sz val="10"/>
        <rFont val="Arial"/>
        <family val="2"/>
        <charset val="238"/>
      </rPr>
      <t xml:space="preserve">
Odôvodnite potrebnosť projektu opisom hlavných problémov, ktoré má projekt riešiť. Stanovte ich príčiny a účinky.
Uveďte spoločne územné výzvy riešené projektom. Prezentujte väčšie problémy zo širšieho hľadiska. Vyzdvihnite východiskový stav výstupného indikátora, ktorý projekt spĺňa.
Spracujte relevanciu projektu na cieľové územie a/alebo určitú skupinu ľudí z hľadiska spoločných výziev a možností.
Konklúzie predbežných výskumov môžu odkažovať a dokazovať význam projektu.
</t>
    </r>
  </si>
  <si>
    <r>
      <t xml:space="preserve">5.1.3 Célcsoportok azonosítása </t>
    </r>
    <r>
      <rPr>
        <i/>
        <sz val="8"/>
        <rFont val="Arial"/>
        <family val="2"/>
        <charset val="238"/>
      </rPr>
      <t xml:space="preserve">(Ki számára készül a projekt?) </t>
    </r>
    <r>
      <rPr>
        <i/>
        <sz val="8"/>
        <color rgb="FF3333FF"/>
        <rFont val="Arial"/>
        <family val="2"/>
        <charset val="238"/>
      </rPr>
      <t/>
    </r>
  </si>
  <si>
    <r>
      <t>5.1.3 Identifikácia cieľových skupín</t>
    </r>
    <r>
      <rPr>
        <i/>
        <sz val="8"/>
        <rFont val="Arial"/>
        <family val="2"/>
        <charset val="238"/>
      </rPr>
      <t xml:space="preserve"> (Pre koho robíte projekt?)</t>
    </r>
  </si>
  <si>
    <r>
      <rPr>
        <b/>
        <sz val="9"/>
        <rFont val="Arial"/>
        <family val="2"/>
        <charset val="238"/>
      </rPr>
      <t>Célcsoportok azonosítása</t>
    </r>
    <r>
      <rPr>
        <sz val="9"/>
        <rFont val="Arial"/>
        <family val="2"/>
        <charset val="238"/>
      </rPr>
      <t xml:space="preserve">
A projekteredmények tartósságának biztosítása érdekében elengedhetetlen a célcsoportok és más érdekelt felek bevonása. Lásd a felhasználói kézikönyvben. Határozza meg a projekt közvetlen és közvetett célcsoportjait, és indokolja részvételüket a projektben.</t>
    </r>
  </si>
  <si>
    <r>
      <t xml:space="preserve">5.2.1 Várható végtermékek és eredmények </t>
    </r>
    <r>
      <rPr>
        <i/>
        <sz val="8"/>
        <rFont val="Arial"/>
        <family val="2"/>
        <charset val="238"/>
      </rPr>
      <t xml:space="preserve">(Mit vár a projekttől?) </t>
    </r>
    <r>
      <rPr>
        <i/>
        <sz val="8"/>
        <color rgb="FF3333FF"/>
        <rFont val="Arial"/>
        <family val="2"/>
        <charset val="238"/>
      </rPr>
      <t/>
    </r>
  </si>
  <si>
    <r>
      <t xml:space="preserve">5.2.1 Očakávané výstupy a výsledky </t>
    </r>
    <r>
      <rPr>
        <i/>
        <sz val="8"/>
        <rFont val="Arial"/>
        <family val="2"/>
        <charset val="238"/>
      </rPr>
      <t>(Čo očakávate od projektu?)</t>
    </r>
  </si>
  <si>
    <r>
      <t xml:space="preserve">5.2.2 A projekt haszna </t>
    </r>
    <r>
      <rPr>
        <i/>
        <sz val="8"/>
        <rFont val="Arial"/>
        <family val="2"/>
        <charset val="238"/>
      </rPr>
      <t>(Hogyan fogja megváltoztatni a célközönség helyzetét?)</t>
    </r>
  </si>
  <si>
    <r>
      <t xml:space="preserve">5.2.2 Význam projektu </t>
    </r>
    <r>
      <rPr>
        <b/>
        <i/>
        <sz val="8"/>
        <rFont val="Arial"/>
        <family val="2"/>
        <charset val="238"/>
      </rPr>
      <t xml:space="preserve">(Aký bude mať dopad na situáciu cieľovej skupiny?) </t>
    </r>
  </si>
  <si>
    <r>
      <rPr>
        <b/>
        <sz val="9"/>
        <rFont val="Arial"/>
        <family val="2"/>
        <charset val="238"/>
      </rPr>
      <t>A projekt haszna</t>
    </r>
    <r>
      <rPr>
        <sz val="9"/>
        <rFont val="Arial"/>
        <family val="2"/>
        <charset val="238"/>
      </rPr>
      <t xml:space="preserve">
Írja le a projekt hozzáadott értékét a célközönség szempontjából. Hogyan tervezi szolgálni a projekt a  célközönséget és a közönség hasznát.</t>
    </r>
  </si>
  <si>
    <r>
      <rPr>
        <b/>
        <sz val="9"/>
        <rFont val="Arial"/>
        <family val="2"/>
        <charset val="238"/>
      </rPr>
      <t xml:space="preserve">Prínos projektu </t>
    </r>
    <r>
      <rPr>
        <sz val="9"/>
        <rFont val="Arial"/>
        <family val="2"/>
        <charset val="238"/>
      </rPr>
      <t xml:space="preserve">
Opíšte pridanú hodnotu projektu z hľadiska cieľovej skupiny. Ako plánuje projekt slúžiť cieľovej skupine a širokej verejnosti.</t>
    </r>
  </si>
  <si>
    <r>
      <t xml:space="preserve">5.3.2 A projekt innovatív jellege </t>
    </r>
    <r>
      <rPr>
        <i/>
        <sz val="8"/>
        <rFont val="Arial"/>
        <family val="2"/>
        <charset val="238"/>
      </rPr>
      <t>(Van valami innovatív az Önök megközelítésében?)</t>
    </r>
  </si>
  <si>
    <r>
      <t xml:space="preserve">5.3.2  Inovatívny charakter projektu </t>
    </r>
    <r>
      <rPr>
        <i/>
        <sz val="8"/>
        <rFont val="Arial"/>
        <family val="2"/>
        <charset val="238"/>
      </rPr>
      <t>(Je vo vašom prístupe niečo inovatívne?)</t>
    </r>
  </si>
  <si>
    <r>
      <rPr>
        <b/>
        <sz val="9"/>
        <rFont val="Arial"/>
        <family val="2"/>
        <charset val="238"/>
      </rPr>
      <t>A projekt innovatív jellege</t>
    </r>
    <r>
      <rPr>
        <sz val="9"/>
        <rFont val="Arial"/>
        <family val="2"/>
        <charset val="238"/>
      </rPr>
      <t xml:space="preserve">
Írja le a projekt hozzáadot értékét és az újító elemeit. A megszokott kezdeményezéskhez képest a projekt milyen eszközökkel tervezi effektívebben elérni a kitűzött célokat? </t>
    </r>
  </si>
  <si>
    <r>
      <rPr>
        <b/>
        <sz val="9"/>
        <rFont val="Arial"/>
        <family val="2"/>
        <charset val="238"/>
      </rPr>
      <t xml:space="preserve">Inovatívny charakter projektu </t>
    </r>
    <r>
      <rPr>
        <sz val="9"/>
        <rFont val="Arial"/>
        <family val="2"/>
        <charset val="238"/>
      </rPr>
      <t xml:space="preserve">
Opíšte pridanú hodnotu projektu a jeho inovačné prvky. Akými prostriedkami plánuje projekt efektívnejšie dosiahnuť vytýčené ciele v porovnaní s bežnými, zaužívanými iniciatívami? </t>
    </r>
  </si>
  <si>
    <r>
      <t xml:space="preserve">5.3.3 A projekt eredményeinek fenntarthatósága </t>
    </r>
    <r>
      <rPr>
        <i/>
        <sz val="8"/>
        <rFont val="Arial"/>
        <family val="2"/>
        <charset val="238"/>
      </rPr>
      <t>(Meddig és hogyan fog a projekt tovább működni a megvalósítást követően?)</t>
    </r>
  </si>
  <si>
    <r>
      <t xml:space="preserve">5.3.3 Udržateľnosť výsledkov projektu </t>
    </r>
    <r>
      <rPr>
        <i/>
        <sz val="8"/>
        <rFont val="Arial"/>
        <family val="2"/>
        <charset val="238"/>
      </rPr>
      <t>(Ako dlho a akým spôsobom bude prebiehať po realizácii?)</t>
    </r>
  </si>
  <si>
    <r>
      <rPr>
        <b/>
        <sz val="9"/>
        <rFont val="Arial"/>
        <family val="2"/>
        <charset val="238"/>
      </rPr>
      <t>A projekt eredményeinek fenntarthatósága</t>
    </r>
    <r>
      <rPr>
        <sz val="9"/>
        <rFont val="Arial"/>
        <family val="2"/>
        <charset val="238"/>
      </rPr>
      <t xml:space="preserve">
Írja le, hogyan tervezik a projekt eredményeinek és végtermékeinek fenntartását legalább öt évig a projekt lezárását követően. Írjon le konkrét adatokat, méréseket (beleértve az intézményi struktúrákat, pénzügyi forrásokat stb.), hogy a projekt megvalósítása során és azt követően, hogy tervezik biztosítani és / vagy növelni a projekt kimenetelének és eredményeinek tartósságát. Adott esetben magyarázza meg, ki lesz a felelős és/vagy ki lesz az eredmények és kimenetek tulajdonosa.</t>
    </r>
  </si>
  <si>
    <r>
      <rPr>
        <b/>
        <sz val="9"/>
        <rFont val="Arial"/>
        <family val="2"/>
        <charset val="238"/>
      </rPr>
      <t xml:space="preserve">Udržateľnosť výsledkov projektu </t>
    </r>
    <r>
      <rPr>
        <sz val="9"/>
        <rFont val="Arial"/>
        <family val="2"/>
        <charset val="238"/>
      </rPr>
      <t xml:space="preserve">
Opíšte, ako plánujete udržať výsledky a finálne produkty projektu minimálne po dobu piatich rokov po skončení projektu. Uveďte konkrétne údaje, merania (vrátane inštitucionálnych štruktúr, finančných zdrojov, atď.) o tom, ako plánujete počas implementácie projektu a v nasledujúcom období zabezpečiť a/alebo zvyšovať trvalosť výstupov a výsledkov projektu.
V danom prípade vysvetlite, kto bude za danú činnosť zodpovedať a/alebo kto bude majiteľom výsledkov a výstupov.</t>
    </r>
  </si>
  <si>
    <r>
      <t xml:space="preserve">5.3.4 Kockázatkezelés </t>
    </r>
    <r>
      <rPr>
        <i/>
        <sz val="8"/>
        <rFont val="Arial"/>
        <family val="2"/>
        <charset val="238"/>
      </rPr>
      <t>(Azonosítani tudja azokat a kockázatokat, amelyek a projekt megvalósítása, vagy a fenntartási időszak során jelentkezhetnek?)</t>
    </r>
  </si>
  <si>
    <r>
      <t>5.3.4 Risk management</t>
    </r>
    <r>
      <rPr>
        <i/>
        <sz val="8"/>
        <rFont val="Arial"/>
        <family val="2"/>
        <charset val="238"/>
      </rPr>
      <t xml:space="preserve"> (Viete identifikovať riziká, ktoré môžu nastať počas implementácie projektu, alebo v rámci jeho udržateľnosti?)</t>
    </r>
  </si>
  <si>
    <t>5.5 Szinergiák és kölcsönös kiegészítő jelleg</t>
  </si>
  <si>
    <t>Synergia a komplementarita</t>
  </si>
  <si>
    <r>
      <t>5.5.1 A makrorégiós stratégiákkal, politikákkal, programokkal és projektekkel kapcsolatban jelentkező szinergiák</t>
    </r>
    <r>
      <rPr>
        <b/>
        <i/>
        <sz val="8"/>
        <rFont val="Arial"/>
        <family val="2"/>
        <charset val="238"/>
      </rPr>
      <t xml:space="preserve"> </t>
    </r>
    <r>
      <rPr>
        <i/>
        <sz val="8"/>
        <rFont val="Arial"/>
        <family val="2"/>
        <charset val="238"/>
      </rPr>
      <t>(Összhangban áll-e a projekt az említett politikák további fejlesztési céljaival?)</t>
    </r>
  </si>
  <si>
    <r>
      <t xml:space="preserve">Synergie s makroregionálnymi stratégiami, politikami, programami a projektami </t>
    </r>
    <r>
      <rPr>
        <i/>
        <sz val="8"/>
        <rFont val="Arial"/>
        <family val="2"/>
        <charset val="238"/>
      </rPr>
      <t>(Ste v súlade s ďalšími rozvojovými cieľmi týchto politík?)</t>
    </r>
  </si>
  <si>
    <r>
      <t xml:space="preserve">A PT1-en belül a beruházási tevékenységgel rendelkező projektek esetében: Építkezési tevékenység/felújítás esetén a vezető/határon túli partner benyújtja az érintett tevékenységre vonatkozó műszaki terveket is, az érintett terület hivatalos nyelvén. /
</t>
    </r>
    <r>
      <rPr>
        <b/>
        <sz val="11"/>
        <rFont val="Arial"/>
        <family val="2"/>
        <charset val="238"/>
      </rPr>
      <t>Pre projekty s investičnou aktivitou v rámci PO 1: V prípade aktivít stavebnej činnosti/rekonštrukcie vedúci / cezhraničný partner predkladá technické plány týkajúce sa príslušnej aktivity v úradnom jazyku dotknutého územia.</t>
    </r>
  </si>
  <si>
    <r>
      <t xml:space="preserve">A PT1-en belül a beruházási tevékenységgel rendelkező projektek esetében: Tulajdonjogi viszony igazolása építkezési tevékenység/felújítás esetén – tulajdoni lap (eredeti vagy a földhivatal weboldaláról nyomtatott verzió) a projekt által érintett területre vonatkozóan, vagy a projekt által érintett ingatlanra vonatkozó hosszú távú bérleti szerződés, vagy hosszú távú használati engedély, az érintett terület nemzeti nyelvén - az adott szervezet törvényes képviselője által 90 napnál nem régebben aláírva, lepecsételve, dátumozva. A szerződésnek, illetve az engedélynek a pályázást követően legalább 10 évig érvényesnek kell lennie. / 
</t>
    </r>
    <r>
      <rPr>
        <b/>
        <sz val="11"/>
        <rFont val="Arial"/>
        <family val="2"/>
        <charset val="238"/>
      </rPr>
      <t>Pre projekty s investičnou aktivitou v rámci PO 1:  V prípade aktivít stavebnej činnosti/rekonštrukcie žiadateľ/projektový partner preukazuje vlastníctvo – predkladá  list vlastníctva (originál alebo list vlastníctva vytlačený z elektornického katastrálneho portálu) alebo predkladá zmluvu o dlhodobom prenájme alebo povolenie k dlhodobému užívaniu projektom dotknutej nehnuteľnosti v štátom jazyku dotknutého územia - všetko podpísané štatutárnym zástupcom partnera, opečiatkované organizáciou s dátumom nie staršia ako 90 dní. Zmluva o dlhodobom prenájme, resp. povolenie k dlhodobému užívaniu musí byť platné minimálne 10 rokov odo dňa podania žiadosti.</t>
    </r>
  </si>
  <si>
    <r>
      <t>1. számú nyomtatvány: Kérjük, az alábbi térképen jelölje be a megvalósítás helyszíneit! (kézzel is megteheti a kinyomatatás után). /  
F</t>
    </r>
    <r>
      <rPr>
        <b/>
        <sz val="11"/>
        <rFont val="Arial"/>
        <family val="2"/>
        <charset val="238"/>
      </rPr>
      <t xml:space="preserve">ormulár č. 1: Na nasledujóucej mape jasne označte miesto(a) realizácie projektového zámeru. Označovanie je možné aj po vytlačení formulára voľnou rukou. </t>
    </r>
  </si>
  <si>
    <r>
      <t>2. számú nyomtatvány: Partnerségi nyilatkozat (az összes partner törvényes képviselője által aláírva). /</t>
    </r>
    <r>
      <rPr>
        <b/>
        <sz val="11"/>
        <rFont val="Arial"/>
        <family val="2"/>
        <charset val="238"/>
      </rPr>
      <t xml:space="preserve"> 
Formulár č. 2: Prehlásenie o partnerstve (podpísané štatutárnym zástupcom každého partnera projektu).</t>
    </r>
  </si>
  <si>
    <r>
      <t xml:space="preserve">3. számú nyomtatvány: Partner nyilatkozata (kizárólag a költségvetéssel rendelkező partnerek nyújtják be az országuk hivatalos nyelvén). / 
</t>
    </r>
    <r>
      <rPr>
        <b/>
        <sz val="11"/>
        <rFont val="Arial"/>
        <family val="2"/>
        <charset val="238"/>
      </rPr>
      <t xml:space="preserve">
Formulár č. 3: Vyhlásenie partnera (predkladajú v úradnom jazyku svojej krajiny výlučne partneri disponujúci rozpočtom).</t>
    </r>
  </si>
  <si>
    <r>
      <t>4. számú nyomtatvány: Hozzájárulás a személyes adatok kezeléséhez (a pályázati formanyomtatványban feltüntetett összes törvényes képviselő és  kapcsolattartó személy által aláírva kell benyújtani az országuk hivatalos nyelvén) /</t>
    </r>
    <r>
      <rPr>
        <b/>
        <sz val="11"/>
        <rFont val="Arial"/>
        <family val="2"/>
        <charset val="238"/>
      </rPr>
      <t xml:space="preserve">
Formulár č. 4: Súhlas s použitím osobných údajov (tlačivo je nutné predložiť podpísané všetkými štatutárnymi zástupcami a kontaktnými osobami uvedenými vo formulári projektovej žiadosti, v úradnom jazyku svojej krajiny)  </t>
    </r>
  </si>
  <si>
    <r>
      <t xml:space="preserve">Aláírásával a kisprojekt vezető partnere törvényes képviselője igazolja, hogy a közölt adatok és nyilatkozatok teljesek, helyesek és naprakészek, a pályázók betartották a vonatkozó pályázati felhívás és a pályázók kézikönyve rendelkezéseit, a formanyomtatványban és mellékleteiben szereplő minden adat megfelel az eredeti okiratoknak. /
</t>
    </r>
    <r>
      <rPr>
        <b/>
        <sz val="10"/>
        <rFont val="Arial"/>
        <family val="2"/>
        <charset val="238"/>
      </rPr>
      <t>Svojím podpisom štatutárny zástupca vedúceho partnera malého projektu osvedčuje, že poskytnuté údaje a vyhlásenia sú úplné, správne a aktuálne, že ustanovenia príslušnej výzvy na predkladanie žiadosti a príručky pre žiadateľa boli rešpektované, a že všetky údaje v žiadosti a jej prílohách zodpovedajú pôvodným dokumentom.</t>
    </r>
  </si>
  <si>
    <r>
      <t xml:space="preserve">Bejegyzést és tevékenységet igazoló hiteles dokumentum másolata (pl. regisztráció, alapító okirat, alapszabály, egyezmény, KSH szám igazolás stb.)  a projektpartner szervezeteinek részéről (hatóságok, közigazgatási szervek számára nem kötelező) az adott szervezet törvényes képviselője által 90 napnál nem régebben aláírva, lepecsételve, dátumozva. Amennyiben jogi személyiség nélküli telephely nevében központ pályázik, ott a telephely létezését, működését igazoló dokumentum is (további információk a Pályázói kézikönyvben) szükséges. / 
</t>
    </r>
    <r>
      <rPr>
        <b/>
        <sz val="11"/>
        <rFont val="Arial"/>
        <family val="2"/>
        <charset val="238"/>
      </rPr>
      <t>Úradný dokument preukázajúci vznik a činnosť organizácie (napr. kópia registrácie, štatútu, stanov, dohovoru, zriaďovacej listiny, dokladu IČO a pod.) všetkých partnerov (nepovinné pre ministerstvá, obce a mestá) projektu – podpísaná štatutárnym zástupcom, opečiatkovaná organizáciou s dátumom nie staršia ako 90 dní. V prípade, že projekt bude realizovať pobočka organizácie so sídlom v oprávnenom území bez právnej subjektivity (t.j. nemá vlastné IČO), je potrebné predložiť projekt v mene centrály organizácie s dokumentmi preukazajúcimi vznik centrálnej organizácie a vnútorný predpis organizácie oprávňujúci pobočku daný projekt realizovať (podrobnejšie informácie viď v Príručke pre prjímateľa).</t>
    </r>
  </si>
  <si>
    <t>P3</t>
  </si>
  <si>
    <t>P4</t>
  </si>
  <si>
    <t>P3-</t>
  </si>
  <si>
    <t>P4-</t>
  </si>
  <si>
    <r>
      <t xml:space="preserve">5.3.1 Módszertan és kapacitás </t>
    </r>
    <r>
      <rPr>
        <i/>
        <sz val="8"/>
        <rFont val="Arial"/>
        <family val="2"/>
        <charset val="238"/>
      </rPr>
      <t>(Hogyan tervezik az eredmények elérését és teljesítését? Projekt megvalósításához szükséges anyagi és műszaki háttér?)</t>
    </r>
  </si>
  <si>
    <r>
      <t>5.3.1 Metodológia</t>
    </r>
    <r>
      <rPr>
        <i/>
        <sz val="8"/>
        <rFont val="Arial"/>
        <family val="2"/>
        <charset val="238"/>
      </rPr>
      <t xml:space="preserve"> a kapacita(Ako plánujete dosiahnuť vaše výsledky? Materiálno-technické zázemie potrebné na realizáciu projektu?)</t>
    </r>
  </si>
  <si>
    <t xml:space="preserve">Központi költségvetési irányító szervek , központi költségvetési szervek, valamint a költségvetési rend szerint gazdálkodó, központi költségvetési körbe tartozó szervek közül kizárólag azok, amelyek 
a) a nemzeti köznevelésről szóló 2011. évi CXC. törvény
hatálya alá tartozó intézmények;
b) a szociális igazgatásról és szociális ellátásokról szóló 1993. évi III. törvény hatálya alá tartozó személyes gondoskodás keretében szociális ellátást nyújtó intézmények;
c) a gyermekek védelméről és a gyámügyi igazgatásról szóló 1997. évi XXXI. törvény hatálya alá tartozó gyermekvédelmi ellátást nyújtó intézmények;
d) az egészségügyről szóló 1997. évi CLIV. törvény szerinti egészségügyi szolgál-tatók;
e) a muzeális intézményekről, a nyilvános könyvtári ellátásról és a közművelő-désről szóló az 1997. évi CXL. törvény hatálya alá tartozó intézmények, kivéve országos múzeumok és országos szakmúzeumok;
f) az a-e) pont alá tartozó intézmények fenntartói, az intézményt érintő pályázat esetén. Központi költségvetési irányító szerv
</t>
  </si>
  <si>
    <r>
      <t xml:space="preserve">5. számú nyomtatvány:  A piackutatásról szóló feljegyzés (A költségvetés indoklása) / </t>
    </r>
    <r>
      <rPr>
        <b/>
        <sz val="11"/>
        <rFont val="Arial"/>
        <family val="2"/>
        <charset val="238"/>
      </rPr>
      <t xml:space="preserve">
Formulár č. 5: Záznam z prieskumu trhu  (Zdôvodnenie rozpočtu)</t>
    </r>
  </si>
  <si>
    <t>Ami a projekt költségeit illeti, a kedvezményezett nem követelheti az ÁFA-visszatérítést - a költségek ÁFA-val vannak feltüntetve. / Pokiaľ ide o výdavky na projekt, príjemca si nemôže nárokovať vrátenie DPH - výdavky sú uvedené s DPH.</t>
  </si>
  <si>
    <t>Ami a projekt költségeit illeti, a kedvezményezett igényelheti az ÁFA-visszatérítést - a kiadások ÁFA nélkül szerepelnek. / Pokiaľ ide o výdavky na projekt, príjemca si môže nárokovať vrátenie DPH - výdavky sú uvedené bez DPH.</t>
  </si>
  <si>
    <t>Slovenská republika</t>
  </si>
  <si>
    <t>utazás / cesta</t>
  </si>
  <si>
    <t>alkalom / príležitosť</t>
  </si>
  <si>
    <r>
      <rPr>
        <b/>
        <sz val="9"/>
        <color theme="1"/>
        <rFont val="Arial"/>
        <family val="2"/>
        <charset val="238"/>
      </rPr>
      <t>Skrátený názov:</t>
    </r>
    <r>
      <rPr>
        <sz val="9"/>
        <color theme="1"/>
        <rFont val="Arial"/>
        <family val="2"/>
        <charset val="238"/>
      </rPr>
      <t xml:space="preserve">
Vložte skrátený názov organizácie, pozostávajúci spravidla zo začiatočných písmen. 
</t>
    </r>
    <r>
      <rPr>
        <b/>
        <sz val="9"/>
        <color theme="1"/>
        <rFont val="Arial"/>
        <family val="2"/>
        <charset val="238"/>
      </rPr>
      <t>Webová stránka:</t>
    </r>
    <r>
      <rPr>
        <sz val="9"/>
        <color theme="1"/>
        <rFont val="Arial"/>
        <family val="2"/>
        <charset val="238"/>
      </rPr>
      <t xml:space="preserve">
Vložte odkaz na webovú stránku organizácie, ak ňou organizácia disponuje. Presvedčte sa, že stránka funguje.</t>
    </r>
  </si>
  <si>
    <r>
      <rPr>
        <b/>
        <sz val="9"/>
        <rFont val="Arial"/>
        <family val="2"/>
        <charset val="238"/>
      </rPr>
      <t>Komunikácia</t>
    </r>
    <r>
      <rPr>
        <sz val="9"/>
        <rFont val="Arial"/>
        <family val="2"/>
        <charset val="238"/>
      </rPr>
      <t xml:space="preserve">
Počas trvania projektu musia projekty neustále komunikovať prostredníctvom vhodných komunikačných prostriedkov a v súlade s rozmermi a potrebami projektu. 
Stanovte míľniky projektu a ich komunikáciu, odpovedzte na nasledujúce otázky: 
• Čo chcete komunikovať? (Aký je odkaz?)
• Komu chcete informáciu sprostredkovať? (Kto je obecenstvom?)
• Aký je najvhodnejší termín komunikácie? (Kedy chcete informáciu poskytnúť?)
• Ako chcete komunikovať? (Aký komunikačný nástroj použijete?)
Naplánujte si tieto komunikačné aktivity, pretože tieto sa síce s projektovými aktivitami úzko nespájajú, ale týkajú sa programu ako celku. Napr.: inštalácia bilboardov 
Ďalšie informácie získate z príručky zviditeľňovania projektu.
Materiálne (vecné) výstupy komunikačnej činnosti sa nachádzajú v zošite č. 12. 
</t>
    </r>
  </si>
  <si>
    <r>
      <rPr>
        <b/>
        <sz val="9"/>
        <rFont val="Arial"/>
        <family val="2"/>
        <charset val="238"/>
      </rPr>
      <t xml:space="preserve">Ciele projektu </t>
    </r>
    <r>
      <rPr>
        <sz val="9"/>
        <rFont val="Arial"/>
        <family val="2"/>
        <charset val="238"/>
      </rPr>
      <t xml:space="preserve">
Opíšte, čo je cieľom projektu. Ciele projektu môžeme rozdeliť na nepriame ciele (dlhodobý účinok) a bezprostredné ciele, ktoré vytvárajú konkrétne kontakty. Ciele musia byť konkrétne, merateľné, dosiahnuteľné a relevantné.
Opíšte, ako projekt prispieva k dosiahnutiu špecifických cieľov a cieľov danej prioritnej osi. 
Uchádzači musia preukázať, podľa akej logiky súvisia ciele projektu so špecifickými cieľmi programu.
Nezabúdajte, že program podporuje len projekty, ktoré spĺňajú dané špecifické ciele a prispievajú k dosahovaniu očakávaných cieľov.
</t>
    </r>
  </si>
  <si>
    <r>
      <rPr>
        <b/>
        <sz val="9"/>
        <rFont val="Arial"/>
        <family val="2"/>
        <charset val="238"/>
      </rPr>
      <t xml:space="preserve">Identifikácia cieľových skupín </t>
    </r>
    <r>
      <rPr>
        <sz val="9"/>
        <rFont val="Arial"/>
        <family val="2"/>
        <charset val="238"/>
      </rPr>
      <t xml:space="preserve">
V záujme zabezpečenia udržateľnosti výsledkov projektu je potrebné zapojiť cieľové skupiny a iné zainteresované subjekty. Viď Príručku pre žiadateľa. Stanovte bezprostredné a nepriame cieľové skupiny projektu a odôvodnite ich účasť v projekte.
</t>
    </r>
  </si>
  <si>
    <r>
      <rPr>
        <b/>
        <sz val="11"/>
        <rFont val="Arial"/>
        <family val="2"/>
        <charset val="238"/>
      </rPr>
      <t xml:space="preserve">Finálne produkty a výsledok projektu </t>
    </r>
    <r>
      <rPr>
        <sz val="11"/>
        <rFont val="Arial"/>
        <family val="2"/>
        <charset val="238"/>
      </rPr>
      <t xml:space="preserve">
Opíšte plánované finálne produkty (predmety, služby a infraštruktúra) a predpokladané výsledky projektu. Tieto finálne produkty a výsledky musia byť v súlade s ukazovateľmi uvedenými v tabuľke indikátorov.
</t>
    </r>
  </si>
  <si>
    <r>
      <rPr>
        <b/>
        <sz val="9"/>
        <rFont val="Arial"/>
        <family val="2"/>
        <charset val="238"/>
      </rPr>
      <t>Metodika a kapacita</t>
    </r>
    <r>
      <rPr>
        <sz val="9"/>
        <rFont val="Arial"/>
        <family val="2"/>
        <charset val="238"/>
      </rPr>
      <t xml:space="preserve">
Opíšte metódy implementácie a odôvodnite výber navrhovanej metodiky. Ako plánujete dosiahnuť výsledky a ich splnenie? Disponujete materiálno-technickým zázemím potrebným na realizáciu projektu?
</t>
    </r>
  </si>
  <si>
    <r>
      <rPr>
        <b/>
        <sz val="9"/>
        <rFont val="Arial"/>
        <family val="2"/>
        <charset val="238"/>
      </rPr>
      <t>Módszertan és kapacitás</t>
    </r>
    <r>
      <rPr>
        <sz val="9"/>
        <rFont val="Arial"/>
        <family val="2"/>
        <charset val="238"/>
      </rPr>
      <t xml:space="preserve">
írja le a megvalósítás módszereit és a javasolt módszertan melletti érveket. Hogyan tervezik az eredmények elérését és teljesítését? Rendelkezik a projekt megvalósításához szükséges anyagi és műszaki háttértel?</t>
    </r>
  </si>
  <si>
    <r>
      <rPr>
        <b/>
        <sz val="9"/>
        <rFont val="Arial"/>
        <family val="2"/>
        <charset val="238"/>
      </rPr>
      <t>Riešenie rizík</t>
    </r>
    <r>
      <rPr>
        <sz val="9"/>
        <rFont val="Arial"/>
        <family val="2"/>
        <charset val="238"/>
      </rPr>
      <t xml:space="preserve">
Uveďte prípadné možné všeobecné rizikové faktory (napr. finančné, organizačné, atď.), ktoré sa počas implementácie projektu môžu vyskytnúť, ako aj konkrétne riziká a prekážky spojené s projektovými aktivitami. Určite ich pravdepodobnosť a v prípade výskytu núdzového stavu ich dôsledky na projektové aktivity, ako aj možné opatrenia na ich riešenie.</t>
    </r>
  </si>
  <si>
    <r>
      <rPr>
        <b/>
        <sz val="11"/>
        <rFont val="Arial"/>
        <family val="2"/>
        <charset val="238"/>
      </rPr>
      <t>Tabuľky</t>
    </r>
    <r>
      <rPr>
        <sz val="11"/>
        <rFont val="Arial"/>
        <family val="2"/>
        <charset val="238"/>
      </rPr>
      <t xml:space="preserve">
Žiadosť o finančný príspevok (ŽoFP) pozostáva zo 16 častí (zošitov). Formulár má 57 strán.</t>
    </r>
  </si>
  <si>
    <r>
      <rPr>
        <b/>
        <sz val="11"/>
        <rFont val="Arial"/>
        <family val="2"/>
        <charset val="238"/>
      </rPr>
      <t>Táblázatok</t>
    </r>
    <r>
      <rPr>
        <sz val="11"/>
        <rFont val="Arial"/>
        <family val="2"/>
        <charset val="238"/>
      </rPr>
      <t xml:space="preserve">
A pályázati formanyomtatvány 16 részből (füzetből) áll. A formanyomtatvány 57 oldalas. </t>
    </r>
  </si>
  <si>
    <r>
      <rPr>
        <b/>
        <sz val="9"/>
        <rFont val="Arial"/>
        <family val="2"/>
        <charset val="238"/>
      </rPr>
      <t>Szinergiák</t>
    </r>
    <r>
      <rPr>
        <sz val="9"/>
        <rFont val="Arial"/>
        <family val="2"/>
        <charset val="238"/>
      </rPr>
      <t xml:space="preserve">
Ismertesse a projekt szinergiáit a helyi/regionális stratégiákkal (HU: Településfejlesztési vagy Megyei Területfejlesztési - Koncepció / Stratégia / Program; SK: Szociális és gazdasági fejlődés program a felsőbb szintű közigazgatási területen vagy a településen, ahol a kisprojekt tevékenységei megvalósulnak), vagy a nemzeti stratégiákkal, vagy a makrorégiós stratégiákkal, politikákkal, programokkal és projektekkel kapcsolatban, mint például a 2. Vízgyűjtő-gazdálkodási Terv és a Duna régióra vonatkozó uniós stratégia.</t>
    </r>
  </si>
  <si>
    <r>
      <rPr>
        <b/>
        <sz val="9"/>
        <rFont val="Arial"/>
        <family val="2"/>
        <charset val="238"/>
      </rPr>
      <t>Synergie</t>
    </r>
    <r>
      <rPr>
        <sz val="9"/>
        <rFont val="Arial"/>
        <family val="2"/>
        <charset val="238"/>
      </rPr>
      <t xml:space="preserve">
Opíšte synergie projektu s lokálnymi/regionálnymi PHSR (HU: Településfejlesztési vagy Megyei Területfejlesztési - Koncepció / Stratégia / Program; SK: Program sociálneho a hospodárskeho rozvoja VÚC alebo obce), či národnými stratégiami,  alebo makroekonomickými stratégiami, polikou, progamami a projektami, ako napr. 2. Plán hospodárenia s vodou a Stratégia EÚ pre Dunajský región.  
</t>
    </r>
  </si>
  <si>
    <t>HU: innovatív információs és kommunikációs technológiák (IKT-megoldások) alkalmazása/SK: využívanie inovatývnych informačných a  komunikačných technológií (IKT riešenia)</t>
  </si>
  <si>
    <t>HU: környezeti tudatossággal kapcsolatos közös tevékenységek létrehozása és végrehajtása, valamint közös oktatási programok létrehozása és végrehajtása/ SK: tvorba a realizácia spoločných aktivít zameraných na zvyšovanie povedomia o životnom prostredí a tvorba a realizácia spoločných vzdelávacích programov</t>
  </si>
  <si>
    <t>HU: közös kampányok és oktatási programok kialakítása és megvalósítása/ SK: organizovanie spoločných kampaní a vzdelávacích programov</t>
  </si>
  <si>
    <t>HU: versenyek rendezése különféle tevékenységek keretén belül/SK: organizovanie súťaží v rôznych disciplínach</t>
  </si>
  <si>
    <t>HU: tehetségkutató és -támogató programok kialakítása és megvalósítása/ SK: vytvorenie a realizácia programov zameraných na hľadanie a podporu talentov</t>
  </si>
  <si>
    <t>HU: határon átnyúló kulturális együttesek létrehozása (színházi társulat, zenei együttes, tánc-együttes, stb.)/ SK: založenie cezhraničných kultúrnych súborov (divadelné, hudobné, tanečné skupiny, a pod.),</t>
  </si>
  <si>
    <t>HU: közös színházi alkotások előkészítése és bemutatása/ SK: príprava a predstavenie spoločnej divadelnej tvorby</t>
  </si>
  <si>
    <t>HU: közös fesztiválok szervezése/ SK: organizovanie spoločných festivalov</t>
  </si>
  <si>
    <t>HU: közös kerékpártúrák, táborok, tematikus utazások, zarándokutak, vásárok, kiállítások és kísérő rendezvények szervezése/ SK: organizovanie spoločných cyklotúr, táborov, tematických zájazdov, pútnických ciest, trhov, výstav a sprievodných podujatí</t>
  </si>
  <si>
    <t>HU: természetes élőhelyek tisztítására és javítására irányuló programok kialakítása és megvalósítása/ SK: tvorba a realizácia programov pre čistenie alebo zlepšenie prírodných oblastí</t>
  </si>
  <si>
    <t>HU: programok kialakítása és megvalósítása gyermekek, turisták, hátrányos helyzetű lakosság/marginalizált csoportok számára/ SK: tvorba a realizácia programov pre deti, turistov, pre znevýhodnené/marginalizované skupiny obyvateľstva</t>
  </si>
  <si>
    <t>Egyéb, jogi személyiségű nonprofit szervezet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</si>
</sst>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F_t_-;\-* #,##0.00\ _F_t_-;_-* &quot;-&quot;??\ _F_t_-;_-@_-"/>
    <numFmt numFmtId="165" formatCode="#,##0.00\ [$EUR]"/>
    <numFmt numFmtId="166" formatCode="_-* #,##0\ _F_t_-;\-* #,##0\ _F_t_-;_-* &quot;-&quot;??\ _F_t_-;_-@_-"/>
    <numFmt numFmtId="167" formatCode="0.0"/>
    <numFmt numFmtId="168" formatCode="0.0%"/>
    <numFmt numFmtId="169" formatCode="_-* #,##0.00\ [$EUR]_-;\-* #,##0.00\ [$EUR]_-;_-* &quot;-&quot;??\ [$EUR]_-;_-@_-"/>
    <numFmt numFmtId="170" formatCode="_-* #,##0.00\ [$€-1]_-;\-* #,##0.00\ [$€-1]_-;_-* &quot;-&quot;??\ [$€-1]_-;_-@_-"/>
  </numFmts>
  <fonts count="50" x14ac:knownFonts="1">
    <font>
      <sz val="11"/>
      <color theme="1"/>
      <name val="Arial"/>
      <family val="2"/>
      <charset val="238"/>
    </font>
    <font>
      <b/>
      <sz val="10"/>
      <color theme="1"/>
      <name val="Arial"/>
      <family val="2"/>
      <charset val="238"/>
    </font>
    <font>
      <sz val="10"/>
      <name val="Arial"/>
      <family val="2"/>
      <charset val="238"/>
    </font>
    <font>
      <b/>
      <sz val="8"/>
      <color theme="1"/>
      <name val="Arial"/>
      <family val="2"/>
      <charset val="238"/>
    </font>
    <font>
      <sz val="8"/>
      <color theme="1"/>
      <name val="Arial"/>
      <family val="2"/>
      <charset val="238"/>
    </font>
    <font>
      <b/>
      <sz val="10"/>
      <name val="Arial"/>
      <family val="2"/>
      <charset val="238"/>
    </font>
    <font>
      <i/>
      <sz val="10"/>
      <name val="Arial"/>
      <family val="2"/>
      <charset val="238"/>
    </font>
    <font>
      <b/>
      <sz val="8"/>
      <name val="Arial"/>
      <family val="2"/>
      <charset val="238"/>
    </font>
    <font>
      <b/>
      <sz val="11"/>
      <color theme="1"/>
      <name val="Arial"/>
      <family val="2"/>
      <charset val="238"/>
    </font>
    <font>
      <b/>
      <sz val="9"/>
      <color theme="1"/>
      <name val="Arial"/>
      <family val="2"/>
      <charset val="238"/>
    </font>
    <font>
      <sz val="8"/>
      <name val="Arial"/>
      <family val="2"/>
      <charset val="238"/>
    </font>
    <font>
      <b/>
      <sz val="12"/>
      <name val="Arial"/>
      <family val="2"/>
      <charset val="238"/>
    </font>
    <font>
      <sz val="11"/>
      <color theme="1"/>
      <name val="Arial"/>
      <family val="2"/>
      <charset val="238"/>
    </font>
    <font>
      <i/>
      <sz val="8"/>
      <name val="Arial"/>
      <family val="2"/>
      <charset val="238"/>
    </font>
    <font>
      <u/>
      <sz val="11"/>
      <color theme="10"/>
      <name val="Arial"/>
      <family val="2"/>
      <charset val="238"/>
    </font>
    <font>
      <sz val="9"/>
      <color theme="1"/>
      <name val="Arial"/>
      <family val="2"/>
      <charset val="238"/>
    </font>
    <font>
      <sz val="9"/>
      <name val="Arial"/>
      <family val="2"/>
      <charset val="238"/>
    </font>
    <font>
      <b/>
      <sz val="10"/>
      <color rgb="FFFF0000"/>
      <name val="Arial"/>
      <family val="2"/>
      <charset val="238"/>
    </font>
    <font>
      <sz val="9"/>
      <color rgb="FFFF0000"/>
      <name val="Arial"/>
      <family val="2"/>
      <charset val="238"/>
    </font>
    <font>
      <b/>
      <sz val="9"/>
      <color rgb="FFFF0000"/>
      <name val="Arial"/>
      <family val="2"/>
      <charset val="238"/>
    </font>
    <font>
      <b/>
      <sz val="11"/>
      <name val="Arial"/>
      <family val="2"/>
      <charset val="238"/>
    </font>
    <font>
      <b/>
      <sz val="12"/>
      <color rgb="FFFF0000"/>
      <name val="Arial"/>
      <family val="2"/>
      <charset val="238"/>
    </font>
    <font>
      <b/>
      <sz val="11"/>
      <color rgb="FFFF0000"/>
      <name val="Arial"/>
      <family val="2"/>
      <charset val="238"/>
    </font>
    <font>
      <sz val="10"/>
      <color rgb="FFFF0000"/>
      <name val="Arial"/>
      <family val="2"/>
      <charset val="238"/>
    </font>
    <font>
      <b/>
      <sz val="9"/>
      <name val="Arial"/>
      <family val="2"/>
      <charset val="238"/>
    </font>
    <font>
      <b/>
      <sz val="12"/>
      <color theme="0"/>
      <name val="Arial"/>
      <family val="2"/>
      <charset val="238"/>
    </font>
    <font>
      <b/>
      <sz val="22"/>
      <name val="Arial"/>
      <family val="2"/>
      <charset val="238"/>
    </font>
    <font>
      <sz val="11"/>
      <name val="Arial"/>
      <family val="2"/>
      <charset val="238"/>
    </font>
    <font>
      <sz val="11"/>
      <color rgb="FFFF0000"/>
      <name val="Arial"/>
      <family val="2"/>
      <charset val="238"/>
    </font>
    <font>
      <b/>
      <sz val="25"/>
      <name val="Arial"/>
      <family val="2"/>
      <charset val="238"/>
    </font>
    <font>
      <b/>
      <sz val="19"/>
      <name val="Arial"/>
      <family val="2"/>
      <charset val="238"/>
    </font>
    <font>
      <sz val="10"/>
      <color theme="0"/>
      <name val="Arial"/>
      <family val="2"/>
      <charset val="238"/>
    </font>
    <font>
      <sz val="11"/>
      <color theme="0"/>
      <name val="Arial"/>
      <family val="2"/>
      <charset val="238"/>
    </font>
    <font>
      <b/>
      <sz val="12"/>
      <color rgb="FF3333FF"/>
      <name val="Arial"/>
      <family val="2"/>
      <charset val="238"/>
    </font>
    <font>
      <i/>
      <sz val="8"/>
      <color rgb="FF3333FF"/>
      <name val="Arial"/>
      <family val="2"/>
      <charset val="238"/>
    </font>
    <font>
      <sz val="11"/>
      <color rgb="FF3333FF"/>
      <name val="Arial"/>
      <family val="2"/>
      <charset val="238"/>
    </font>
    <font>
      <sz val="10"/>
      <color rgb="FF3333FF"/>
      <name val="Arial"/>
      <family val="2"/>
      <charset val="238"/>
    </font>
    <font>
      <u/>
      <sz val="11"/>
      <name val="Arial"/>
      <family val="2"/>
      <charset val="238"/>
    </font>
    <font>
      <sz val="10"/>
      <color theme="1"/>
      <name val="Times New Roman"/>
      <family val="1"/>
      <charset val="238"/>
    </font>
    <font>
      <b/>
      <sz val="9"/>
      <color rgb="FF000000"/>
      <name val="Arial"/>
      <family val="2"/>
      <charset val="238"/>
    </font>
    <font>
      <sz val="9"/>
      <color rgb="FF000000"/>
      <name val="Arial"/>
      <family val="2"/>
      <charset val="238"/>
    </font>
    <font>
      <sz val="11"/>
      <color rgb="FF00B050"/>
      <name val="Arial"/>
      <family val="2"/>
      <charset val="238"/>
    </font>
    <font>
      <sz val="11"/>
      <color rgb="FF008000"/>
      <name val="Calibri"/>
      <family val="2"/>
      <charset val="238"/>
      <scheme val="minor"/>
    </font>
    <font>
      <sz val="11"/>
      <color rgb="FF008000"/>
      <name val="Arial"/>
      <family val="2"/>
      <charset val="238"/>
    </font>
    <font>
      <sz val="11"/>
      <color rgb="FF1F497D"/>
      <name val="Arial"/>
      <family val="2"/>
      <charset val="238"/>
    </font>
    <font>
      <sz val="11"/>
      <name val="Calibri"/>
      <family val="2"/>
      <charset val="238"/>
      <scheme val="minor"/>
    </font>
    <font>
      <b/>
      <sz val="11"/>
      <color rgb="FF3333FF"/>
      <name val="Arial"/>
      <family val="2"/>
      <charset val="238"/>
    </font>
    <font>
      <b/>
      <sz val="11"/>
      <color theme="1"/>
      <name val="Calibri"/>
      <family val="2"/>
      <charset val="238"/>
    </font>
    <font>
      <sz val="11"/>
      <color rgb="FF0033CC"/>
      <name val="Arial"/>
      <family val="2"/>
      <charset val="238"/>
    </font>
    <font>
      <b/>
      <i/>
      <sz val="8"/>
      <name val="Arial"/>
      <family val="2"/>
      <charset val="238"/>
    </font>
  </fonts>
  <fills count="13">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E17D"/>
        <bgColor indexed="64"/>
      </patternFill>
    </fill>
    <fill>
      <patternFill patternType="solid">
        <fgColor theme="0"/>
        <bgColor indexed="64"/>
      </patternFill>
    </fill>
    <fill>
      <patternFill patternType="solid">
        <fgColor rgb="FFFFFF00"/>
        <bgColor indexed="64"/>
      </patternFill>
    </fill>
    <fill>
      <patternFill patternType="solid">
        <fgColor rgb="FFEAF1DD"/>
        <bgColor indexed="64"/>
      </patternFill>
    </fill>
  </fills>
  <borders count="139">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style="thin">
        <color auto="1"/>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hair">
        <color auto="1"/>
      </top>
      <bottom style="medium">
        <color indexed="64"/>
      </bottom>
      <diagonal/>
    </border>
    <border>
      <left/>
      <right/>
      <top style="medium">
        <color indexed="64"/>
      </top>
      <bottom/>
      <diagonal/>
    </border>
    <border>
      <left/>
      <right/>
      <top/>
      <bottom style="medium">
        <color indexed="64"/>
      </bottom>
      <diagonal/>
    </border>
    <border>
      <left style="hair">
        <color auto="1"/>
      </left>
      <right style="medium">
        <color indexed="64"/>
      </right>
      <top style="hair">
        <color auto="1"/>
      </top>
      <bottom style="hair">
        <color auto="1"/>
      </bottom>
      <diagonal/>
    </border>
    <border>
      <left/>
      <right/>
      <top style="medium">
        <color indexed="64"/>
      </top>
      <bottom style="medium">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bottom style="hair">
        <color auto="1"/>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medium">
        <color theme="6" tint="-0.499984740745262"/>
      </right>
      <top/>
      <bottom/>
      <diagonal/>
    </border>
    <border>
      <left/>
      <right/>
      <top style="hair">
        <color auto="1"/>
      </top>
      <bottom/>
      <diagonal/>
    </border>
    <border>
      <left style="thin">
        <color auto="1"/>
      </left>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hair">
        <color auto="1"/>
      </right>
      <top style="medium">
        <color rgb="FFFF0000"/>
      </top>
      <bottom style="medium">
        <color rgb="FFFF0000"/>
      </bottom>
      <diagonal/>
    </border>
    <border>
      <left style="hair">
        <color auto="1"/>
      </left>
      <right style="hair">
        <color auto="1"/>
      </right>
      <top style="medium">
        <color rgb="FFFF0000"/>
      </top>
      <bottom style="medium">
        <color rgb="FFFF0000"/>
      </bottom>
      <diagonal/>
    </border>
    <border>
      <left style="hair">
        <color auto="1"/>
      </left>
      <right style="medium">
        <color rgb="FFFF0000"/>
      </right>
      <top style="medium">
        <color rgb="FFFF0000"/>
      </top>
      <bottom style="medium">
        <color rgb="FFFF0000"/>
      </bottom>
      <diagonal/>
    </border>
    <border>
      <left style="hair">
        <color auto="1"/>
      </left>
      <right style="thin">
        <color auto="1"/>
      </right>
      <top style="hair">
        <color auto="1"/>
      </top>
      <bottom style="hair">
        <color auto="1"/>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bottom/>
      <diagonal/>
    </border>
    <border>
      <left style="medium">
        <color rgb="FFFF0000"/>
      </left>
      <right style="hair">
        <color auto="1"/>
      </right>
      <top style="medium">
        <color rgb="FFFF0000"/>
      </top>
      <bottom style="hair">
        <color auto="1"/>
      </bottom>
      <diagonal/>
    </border>
    <border>
      <left style="hair">
        <color auto="1"/>
      </left>
      <right style="hair">
        <color auto="1"/>
      </right>
      <top style="medium">
        <color rgb="FFFF0000"/>
      </top>
      <bottom style="hair">
        <color auto="1"/>
      </bottom>
      <diagonal/>
    </border>
    <border>
      <left style="medium">
        <color rgb="FFFF0000"/>
      </left>
      <right style="hair">
        <color auto="1"/>
      </right>
      <top style="hair">
        <color auto="1"/>
      </top>
      <bottom style="hair">
        <color auto="1"/>
      </bottom>
      <diagonal/>
    </border>
    <border>
      <left style="medium">
        <color rgb="FFFF0000"/>
      </left>
      <right style="hair">
        <color auto="1"/>
      </right>
      <top style="hair">
        <color auto="1"/>
      </top>
      <bottom style="medium">
        <color rgb="FFFF0000"/>
      </bottom>
      <diagonal/>
    </border>
    <border>
      <left style="hair">
        <color auto="1"/>
      </left>
      <right style="hair">
        <color auto="1"/>
      </right>
      <top style="hair">
        <color auto="1"/>
      </top>
      <bottom style="medium">
        <color rgb="FFFF0000"/>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diagonal/>
    </border>
    <border>
      <left style="hair">
        <color auto="1"/>
      </left>
      <right style="hair">
        <color auto="1"/>
      </right>
      <top style="hair">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thin">
        <color auto="1"/>
      </top>
      <bottom/>
      <diagonal/>
    </border>
    <border>
      <left/>
      <right style="medium">
        <color indexed="64"/>
      </right>
      <top style="thin">
        <color auto="1"/>
      </top>
      <bottom style="thin">
        <color auto="1"/>
      </bottom>
      <diagonal/>
    </border>
    <border>
      <left/>
      <right style="medium">
        <color indexed="64"/>
      </right>
      <top style="hair">
        <color auto="1"/>
      </top>
      <bottom style="hair">
        <color auto="1"/>
      </bottom>
      <diagonal/>
    </border>
    <border>
      <left/>
      <right style="hair">
        <color auto="1"/>
      </right>
      <top style="medium">
        <color rgb="FFFF0000"/>
      </top>
      <bottom style="medium">
        <color rgb="FFFF0000"/>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medium">
        <color rgb="FFFF0000"/>
      </top>
      <bottom style="medium">
        <color rgb="FFFF0000"/>
      </bottom>
      <diagonal/>
    </border>
    <border>
      <left style="hair">
        <color auto="1"/>
      </left>
      <right style="medium">
        <color indexed="64"/>
      </right>
      <top style="medium">
        <color rgb="FFFF0000"/>
      </top>
      <bottom style="medium">
        <color rgb="FFFF0000"/>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right style="hair">
        <color auto="1"/>
      </right>
      <top style="hair">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indexed="64"/>
      </left>
      <right style="thin">
        <color indexed="64"/>
      </right>
      <top style="thin">
        <color indexed="64"/>
      </top>
      <bottom style="medium">
        <color theme="6" tint="-0.499984740745262"/>
      </bottom>
      <diagonal/>
    </border>
    <border>
      <left style="thin">
        <color indexed="64"/>
      </left>
      <right style="thin">
        <color indexed="64"/>
      </right>
      <top style="medium">
        <color theme="6" tint="-0.499984740745262"/>
      </top>
      <bottom style="medium">
        <color theme="6" tint="-0.499984740745262"/>
      </bottom>
      <diagonal/>
    </border>
    <border>
      <left style="thin">
        <color indexed="64"/>
      </left>
      <right style="thin">
        <color indexed="64"/>
      </right>
      <top style="medium">
        <color theme="6" tint="-0.499984740745262"/>
      </top>
      <bottom style="thin">
        <color indexed="64"/>
      </bottom>
      <diagonal/>
    </border>
    <border>
      <left/>
      <right/>
      <top style="medium">
        <color theme="6" tint="-0.499984740745262"/>
      </top>
      <bottom style="medium">
        <color theme="6" tint="-0.499984740745262"/>
      </bottom>
      <diagonal/>
    </border>
    <border>
      <left/>
      <right/>
      <top style="medium">
        <color rgb="FFFF0000"/>
      </top>
      <bottom style="thin">
        <color auto="1"/>
      </bottom>
      <diagonal/>
    </border>
    <border>
      <left/>
      <right/>
      <top style="medium">
        <color theme="6" tint="-0.499984740745262"/>
      </top>
      <bottom style="medium">
        <color rgb="FFFF0000"/>
      </bottom>
      <diagonal/>
    </border>
    <border>
      <left style="thin">
        <color auto="1"/>
      </left>
      <right/>
      <top style="thin">
        <color auto="1"/>
      </top>
      <bottom style="medium">
        <color rgb="FFFF0000"/>
      </bottom>
      <diagonal/>
    </border>
    <border>
      <left/>
      <right/>
      <top style="thin">
        <color auto="1"/>
      </top>
      <bottom style="medium">
        <color rgb="FFFF0000"/>
      </bottom>
      <diagonal/>
    </border>
    <border>
      <left style="medium">
        <color rgb="FF4F6228"/>
      </left>
      <right style="medium">
        <color rgb="FF4F6228"/>
      </right>
      <top/>
      <bottom style="medium">
        <color rgb="FF4F6228"/>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theme="6" tint="-0.499984740745262"/>
      </top>
      <bottom style="medium">
        <color theme="6" tint="-0.499984740745262"/>
      </bottom>
      <diagonal/>
    </border>
    <border>
      <left/>
      <right style="medium">
        <color indexed="64"/>
      </right>
      <top style="medium">
        <color theme="6" tint="-0.499984740745262"/>
      </top>
      <bottom style="medium">
        <color theme="6" tint="-0.499984740745262"/>
      </bottom>
      <diagonal/>
    </border>
    <border>
      <left style="medium">
        <color indexed="64"/>
      </left>
      <right/>
      <top style="medium">
        <color theme="6" tint="-0.499984740745262"/>
      </top>
      <bottom style="medium">
        <color rgb="FFFF0000"/>
      </bottom>
      <diagonal/>
    </border>
    <border>
      <left/>
      <right style="medium">
        <color indexed="64"/>
      </right>
      <top style="medium">
        <color theme="6" tint="-0.499984740745262"/>
      </top>
      <bottom style="medium">
        <color rgb="FFFF0000"/>
      </bottom>
      <diagonal/>
    </border>
    <border>
      <left style="medium">
        <color indexed="64"/>
      </left>
      <right/>
      <top style="medium">
        <color rgb="FFFF0000"/>
      </top>
      <bottom style="medium">
        <color rgb="FFFF0000"/>
      </bottom>
      <diagonal/>
    </border>
    <border>
      <left/>
      <right style="medium">
        <color indexed="64"/>
      </right>
      <top style="medium">
        <color rgb="FFFF0000"/>
      </top>
      <bottom style="medium">
        <color rgb="FFFF0000"/>
      </bottom>
      <diagonal/>
    </border>
    <border>
      <left style="medium">
        <color indexed="64"/>
      </left>
      <right/>
      <top style="medium">
        <color rgb="FFFF0000"/>
      </top>
      <bottom style="thin">
        <color auto="1"/>
      </bottom>
      <diagonal/>
    </border>
    <border>
      <left/>
      <right style="medium">
        <color indexed="64"/>
      </right>
      <top style="medium">
        <color rgb="FFFF0000"/>
      </top>
      <bottom style="thin">
        <color auto="1"/>
      </bottom>
      <diagonal/>
    </border>
    <border>
      <left/>
      <right style="medium">
        <color indexed="64"/>
      </right>
      <top style="thin">
        <color auto="1"/>
      </top>
      <bottom style="medium">
        <color indexed="64"/>
      </bottom>
      <diagonal/>
    </border>
    <border>
      <left/>
      <right/>
      <top style="medium">
        <color rgb="FFFF0000"/>
      </top>
      <bottom/>
      <diagonal/>
    </border>
    <border>
      <left/>
      <right style="thin">
        <color auto="1"/>
      </right>
      <top style="thin">
        <color auto="1"/>
      </top>
      <bottom style="medium">
        <color rgb="FFFF0000"/>
      </bottom>
      <diagonal/>
    </border>
    <border>
      <left style="hair">
        <color auto="1"/>
      </left>
      <right style="hair">
        <color auto="1"/>
      </right>
      <top style="hair">
        <color auto="1"/>
      </top>
      <bottom style="thick">
        <color rgb="FFFF0000"/>
      </bottom>
      <diagonal/>
    </border>
    <border>
      <left style="thick">
        <color rgb="FFFF0000"/>
      </left>
      <right style="thick">
        <color rgb="FFFF0000"/>
      </right>
      <top style="thick">
        <color rgb="FFFF0000"/>
      </top>
      <bottom style="thick">
        <color rgb="FFFF0000"/>
      </bottom>
      <diagonal/>
    </border>
    <border>
      <left style="hair">
        <color auto="1"/>
      </left>
      <right style="hair">
        <color auto="1"/>
      </right>
      <top style="thick">
        <color rgb="FFFF0000"/>
      </top>
      <bottom style="hair">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style="hair">
        <color auto="1"/>
      </left>
      <right style="medium">
        <color rgb="FFFF0000"/>
      </right>
      <top style="medium">
        <color rgb="FFFF0000"/>
      </top>
      <bottom style="hair">
        <color auto="1"/>
      </bottom>
      <diagonal/>
    </border>
    <border>
      <left style="hair">
        <color auto="1"/>
      </left>
      <right style="medium">
        <color rgb="FFFF0000"/>
      </right>
      <top style="hair">
        <color auto="1"/>
      </top>
      <bottom style="hair">
        <color auto="1"/>
      </bottom>
      <diagonal/>
    </border>
    <border>
      <left style="hair">
        <color auto="1"/>
      </left>
      <right style="medium">
        <color rgb="FFFF0000"/>
      </right>
      <top style="hair">
        <color auto="1"/>
      </top>
      <bottom style="medium">
        <color rgb="FFFF0000"/>
      </bottom>
      <diagonal/>
    </border>
    <border>
      <left style="hair">
        <color auto="1"/>
      </left>
      <right style="thin">
        <color auto="1"/>
      </right>
      <top style="medium">
        <color indexed="64"/>
      </top>
      <bottom style="hair">
        <color auto="1"/>
      </bottom>
      <diagonal/>
    </border>
    <border>
      <left style="hair">
        <color auto="1"/>
      </left>
      <right/>
      <top style="medium">
        <color indexed="64"/>
      </top>
      <bottom style="hair">
        <color auto="1"/>
      </bottom>
      <diagonal/>
    </border>
    <border>
      <left style="hair">
        <color auto="1"/>
      </left>
      <right style="thin">
        <color auto="1"/>
      </right>
      <top style="hair">
        <color auto="1"/>
      </top>
      <bottom style="medium">
        <color indexed="64"/>
      </bottom>
      <diagonal/>
    </border>
    <border>
      <left style="hair">
        <color auto="1"/>
      </left>
      <right/>
      <top style="hair">
        <color auto="1"/>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style="medium">
        <color rgb="FFFF0000"/>
      </left>
      <right style="hair">
        <color auto="1"/>
      </right>
      <top style="thick">
        <color rgb="FFFF0000"/>
      </top>
      <bottom style="hair">
        <color auto="1"/>
      </bottom>
      <diagonal/>
    </border>
    <border>
      <left style="hair">
        <color auto="1"/>
      </left>
      <right style="medium">
        <color rgb="FFFF0000"/>
      </right>
      <top style="thick">
        <color rgb="FFFF0000"/>
      </top>
      <bottom style="hair">
        <color auto="1"/>
      </bottom>
      <diagonal/>
    </border>
    <border>
      <left style="medium">
        <color rgb="FFFF0000"/>
      </left>
      <right style="hair">
        <color auto="1"/>
      </right>
      <top style="hair">
        <color auto="1"/>
      </top>
      <bottom style="thick">
        <color rgb="FFFF0000"/>
      </bottom>
      <diagonal/>
    </border>
    <border>
      <left style="hair">
        <color auto="1"/>
      </left>
      <right style="medium">
        <color rgb="FFFF0000"/>
      </right>
      <top style="hair">
        <color auto="1"/>
      </top>
      <bottom style="thick">
        <color rgb="FFFF0000"/>
      </bottom>
      <diagonal/>
    </border>
    <border>
      <left style="medium">
        <color indexed="64"/>
      </left>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style="medium">
        <color indexed="64"/>
      </bottom>
      <diagonal/>
    </border>
  </borders>
  <cellStyleXfs count="24">
    <xf numFmtId="0" fontId="0" fillId="0" borderId="0">
      <alignment vertical="center"/>
    </xf>
    <xf numFmtId="0" fontId="25" fillId="2" borderId="0">
      <alignment vertical="center"/>
    </xf>
    <xf numFmtId="0" fontId="2" fillId="8" borderId="1">
      <alignment horizontal="left" vertical="top" wrapText="1"/>
      <protection locked="0"/>
    </xf>
    <xf numFmtId="0" fontId="3" fillId="6" borderId="2">
      <alignment horizontal="left" vertical="center"/>
    </xf>
    <xf numFmtId="0" fontId="1" fillId="4" borderId="2">
      <alignment horizontal="left" vertical="center"/>
    </xf>
    <xf numFmtId="0" fontId="15" fillId="5" borderId="12">
      <alignment horizontal="left" vertical="center" wrapText="1"/>
    </xf>
    <xf numFmtId="0" fontId="5" fillId="6" borderId="2">
      <alignment horizontal="left" vertical="center" wrapText="1"/>
    </xf>
    <xf numFmtId="0" fontId="2" fillId="9" borderId="1">
      <alignment horizontal="left" vertical="center" wrapText="1"/>
    </xf>
    <xf numFmtId="0" fontId="4" fillId="0" borderId="4">
      <alignment horizontal="center" vertical="center"/>
    </xf>
    <xf numFmtId="0" fontId="2" fillId="8" borderId="1">
      <alignment horizontal="left" vertical="center" wrapText="1"/>
      <protection locked="0"/>
    </xf>
    <xf numFmtId="0" fontId="2" fillId="9" borderId="1">
      <alignment horizontal="center" vertical="center" wrapText="1"/>
    </xf>
    <xf numFmtId="0" fontId="9" fillId="6" borderId="2">
      <alignment vertical="center"/>
    </xf>
    <xf numFmtId="164" fontId="7" fillId="3" borderId="1">
      <alignment horizontal="right" vertical="center" wrapText="1"/>
    </xf>
    <xf numFmtId="164" fontId="12" fillId="0" borderId="0" applyFont="0" applyFill="0" applyBorder="0" applyAlignment="0" applyProtection="0"/>
    <xf numFmtId="0" fontId="3" fillId="0" borderId="2">
      <alignment horizontal="center" vertical="center"/>
    </xf>
    <xf numFmtId="1" fontId="10" fillId="8" borderId="1">
      <alignment horizontal="center" vertical="center" wrapText="1"/>
      <protection locked="0"/>
    </xf>
    <xf numFmtId="9" fontId="12" fillId="0" borderId="0" applyFont="0" applyFill="0" applyBorder="0" applyAlignment="0" applyProtection="0"/>
    <xf numFmtId="0" fontId="14" fillId="0" borderId="0" applyNumberFormat="0" applyFill="0" applyBorder="0" applyAlignment="0" applyProtection="0">
      <alignment vertical="center"/>
    </xf>
    <xf numFmtId="0" fontId="3" fillId="3" borderId="2">
      <alignment horizontal="left" vertical="center"/>
    </xf>
    <xf numFmtId="0" fontId="13" fillId="0" borderId="1">
      <alignment horizontal="left" vertical="center"/>
    </xf>
    <xf numFmtId="0" fontId="10" fillId="8" borderId="1">
      <alignment horizontal="left" vertical="top" wrapText="1"/>
      <protection locked="0"/>
    </xf>
    <xf numFmtId="0" fontId="4" fillId="3" borderId="2">
      <alignment horizontal="left" vertical="center"/>
    </xf>
    <xf numFmtId="165" fontId="7" fillId="0" borderId="1">
      <alignment horizontal="right" vertical="center"/>
    </xf>
    <xf numFmtId="0" fontId="2" fillId="0" borderId="0"/>
  </cellStyleXfs>
  <cellXfs count="632">
    <xf numFmtId="0" fontId="0" fillId="0" borderId="0" xfId="0">
      <alignment vertical="center"/>
    </xf>
    <xf numFmtId="0" fontId="25" fillId="2" borderId="0" xfId="1">
      <alignment vertical="center"/>
    </xf>
    <xf numFmtId="0" fontId="0" fillId="0" borderId="15" xfId="0" applyBorder="1">
      <alignment vertical="center"/>
    </xf>
    <xf numFmtId="0" fontId="0" fillId="0" borderId="17" xfId="0" applyBorder="1">
      <alignment vertical="center"/>
    </xf>
    <xf numFmtId="0" fontId="0" fillId="0" borderId="0" xfId="0" applyAlignment="1">
      <alignment horizontal="right" vertical="center"/>
    </xf>
    <xf numFmtId="0" fontId="0" fillId="0" borderId="16" xfId="0" applyBorder="1" applyAlignment="1">
      <alignment horizontal="right" vertical="center"/>
    </xf>
    <xf numFmtId="0" fontId="0" fillId="0" borderId="18" xfId="0" applyBorder="1" applyAlignment="1">
      <alignment horizontal="right" vertical="center"/>
    </xf>
    <xf numFmtId="0" fontId="0" fillId="0" borderId="13" xfId="0" applyBorder="1">
      <alignment vertical="center"/>
    </xf>
    <xf numFmtId="0" fontId="0" fillId="0" borderId="14" xfId="0" applyBorder="1" applyAlignment="1">
      <alignment horizontal="righ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164" fontId="0" fillId="0" borderId="0" xfId="0" applyNumberFormat="1">
      <alignment vertical="center"/>
    </xf>
    <xf numFmtId="0" fontId="0" fillId="0" borderId="0" xfId="0" applyAlignment="1"/>
    <xf numFmtId="0" fontId="0" fillId="0" borderId="23" xfId="0" applyBorder="1" applyAlignment="1">
      <alignment horizontal="right" vertical="center"/>
    </xf>
    <xf numFmtId="49" fontId="0" fillId="0" borderId="0" xfId="0" applyNumberFormat="1">
      <alignment vertical="center"/>
    </xf>
    <xf numFmtId="49" fontId="0" fillId="0" borderId="0" xfId="0" quotePrefix="1" applyNumberFormat="1">
      <alignment vertical="center"/>
    </xf>
    <xf numFmtId="0" fontId="0" fillId="0" borderId="8" xfId="0" applyBorder="1">
      <alignment vertical="center"/>
    </xf>
    <xf numFmtId="0" fontId="1" fillId="4" borderId="3" xfId="4" applyBorder="1" applyAlignment="1">
      <alignment vertical="center"/>
    </xf>
    <xf numFmtId="0" fontId="1" fillId="4" borderId="4" xfId="4" applyBorder="1" applyAlignment="1">
      <alignment vertical="center"/>
    </xf>
    <xf numFmtId="0" fontId="4" fillId="4" borderId="5" xfId="4" applyFont="1" applyBorder="1" applyAlignment="1">
      <alignment vertical="center"/>
    </xf>
    <xf numFmtId="0" fontId="0" fillId="0" borderId="9" xfId="0" applyBorder="1">
      <alignment vertical="center"/>
    </xf>
    <xf numFmtId="0" fontId="3" fillId="6" borderId="3" xfId="3" applyBorder="1" applyAlignment="1">
      <alignment vertical="center"/>
    </xf>
    <xf numFmtId="0" fontId="3" fillId="6" borderId="4" xfId="3" applyBorder="1" applyAlignment="1">
      <alignment vertical="center"/>
    </xf>
    <xf numFmtId="0" fontId="4" fillId="6" borderId="4" xfId="3" applyFont="1" applyBorder="1" applyAlignment="1">
      <alignment vertical="center"/>
    </xf>
    <xf numFmtId="0" fontId="4" fillId="6" borderId="5" xfId="3" applyFont="1" applyBorder="1" applyAlignment="1">
      <alignment vertical="center"/>
    </xf>
    <xf numFmtId="0" fontId="1" fillId="4" borderId="5" xfId="4" applyBorder="1" applyAlignment="1">
      <alignment vertical="center"/>
    </xf>
    <xf numFmtId="0" fontId="3" fillId="6" borderId="5" xfId="3" applyBorder="1" applyAlignment="1">
      <alignment vertical="center"/>
    </xf>
    <xf numFmtId="0" fontId="0" fillId="0" borderId="0" xfId="0" applyAlignment="1">
      <alignment horizontal="left" vertical="center"/>
    </xf>
    <xf numFmtId="0" fontId="4" fillId="6" borderId="4" xfId="3" applyFont="1" applyBorder="1" applyAlignment="1">
      <alignment horizontal="right" vertical="center"/>
    </xf>
    <xf numFmtId="0" fontId="4" fillId="6" borderId="5" xfId="3" applyFont="1" applyBorder="1">
      <alignment horizontal="left" vertical="center"/>
    </xf>
    <xf numFmtId="0" fontId="0" fillId="0" borderId="0" xfId="0" applyAlignment="1">
      <alignment vertical="top"/>
    </xf>
    <xf numFmtId="0" fontId="8" fillId="0" borderId="0" xfId="0" applyFont="1">
      <alignment vertical="center"/>
    </xf>
    <xf numFmtId="0" fontId="4" fillId="3" borderId="2" xfId="21">
      <alignment horizontal="left" vertical="center"/>
    </xf>
    <xf numFmtId="0" fontId="4" fillId="3" borderId="2" xfId="21" applyAlignment="1">
      <alignment horizontal="center" vertical="center"/>
    </xf>
    <xf numFmtId="164" fontId="4" fillId="3" borderId="2" xfId="21" applyNumberFormat="1" applyAlignment="1">
      <alignment horizontal="right" vertical="center"/>
    </xf>
    <xf numFmtId="164" fontId="10" fillId="6" borderId="43" xfId="6" applyNumberFormat="1" applyFont="1" applyBorder="1" applyAlignment="1">
      <alignment horizontal="left" vertical="center"/>
    </xf>
    <xf numFmtId="164" fontId="8" fillId="0" borderId="0" xfId="0" applyNumberFormat="1" applyFont="1">
      <alignment vertical="center"/>
    </xf>
    <xf numFmtId="164" fontId="0" fillId="0" borderId="0" xfId="0" applyNumberFormat="1" applyAlignment="1">
      <alignment horizontal="right" vertical="center"/>
    </xf>
    <xf numFmtId="164" fontId="8" fillId="0" borderId="0" xfId="0" applyNumberFormat="1" applyFont="1" applyAlignment="1">
      <alignment horizontal="right" vertical="center"/>
    </xf>
    <xf numFmtId="0" fontId="3" fillId="0" borderId="0" xfId="3" applyFill="1" applyBorder="1" applyAlignment="1">
      <alignment vertical="center"/>
    </xf>
    <xf numFmtId="0" fontId="3" fillId="0" borderId="0" xfId="3" applyFill="1" applyBorder="1" applyAlignment="1">
      <alignment horizontal="right" vertical="center"/>
    </xf>
    <xf numFmtId="0" fontId="2" fillId="9" borderId="1" xfId="10" applyProtection="1">
      <alignment horizontal="center" vertical="center" wrapText="1"/>
      <protection locked="0"/>
    </xf>
    <xf numFmtId="0" fontId="9" fillId="0" borderId="0" xfId="3" applyFont="1" applyFill="1" applyBorder="1" applyAlignment="1">
      <alignment horizontal="right" vertical="center"/>
    </xf>
    <xf numFmtId="0" fontId="15" fillId="0" borderId="0" xfId="0" applyFont="1" applyAlignment="1">
      <alignment horizontal="right" vertical="center"/>
    </xf>
    <xf numFmtId="0" fontId="0" fillId="0" borderId="48" xfId="0" applyBorder="1">
      <alignment vertical="center"/>
    </xf>
    <xf numFmtId="0" fontId="4" fillId="6" borderId="24" xfId="3" applyFont="1" applyBorder="1" applyAlignment="1">
      <alignment vertical="center"/>
    </xf>
    <xf numFmtId="0" fontId="4" fillId="6" borderId="28" xfId="3" applyFont="1" applyBorder="1" applyAlignment="1">
      <alignment vertical="center"/>
    </xf>
    <xf numFmtId="0" fontId="4" fillId="6" borderId="8" xfId="3" applyFont="1" applyBorder="1" applyAlignment="1">
      <alignment vertical="center"/>
    </xf>
    <xf numFmtId="0" fontId="0" fillId="0" borderId="0" xfId="0" applyAlignment="1">
      <alignment vertical="center" wrapText="1"/>
    </xf>
    <xf numFmtId="0" fontId="10" fillId="3" borderId="1" xfId="9" applyFont="1" applyFill="1" applyAlignment="1" applyProtection="1">
      <alignment horizontal="center" vertical="center" wrapText="1"/>
    </xf>
    <xf numFmtId="0" fontId="10" fillId="3" borderId="1" xfId="9" applyFont="1" applyFill="1" applyProtection="1">
      <alignment horizontal="left" vertical="center" wrapText="1"/>
    </xf>
    <xf numFmtId="4" fontId="10" fillId="3" borderId="1" xfId="9" applyNumberFormat="1" applyFont="1" applyFill="1" applyAlignment="1" applyProtection="1">
      <alignment horizontal="center" vertical="center" wrapText="1"/>
    </xf>
    <xf numFmtId="0" fontId="5" fillId="6" borderId="0" xfId="6" applyBorder="1">
      <alignment horizontal="left" vertical="center" wrapText="1"/>
    </xf>
    <xf numFmtId="0" fontId="2" fillId="8" borderId="1" xfId="9">
      <alignment horizontal="left" vertical="center" wrapText="1"/>
      <protection locked="0"/>
    </xf>
    <xf numFmtId="0" fontId="3" fillId="6" borderId="2" xfId="3" applyAlignment="1">
      <alignment horizontal="center" vertical="center"/>
    </xf>
    <xf numFmtId="0" fontId="21" fillId="5" borderId="12" xfId="5" applyFont="1" applyAlignment="1">
      <alignment horizontal="center" vertical="center" wrapText="1"/>
    </xf>
    <xf numFmtId="168" fontId="5" fillId="4" borderId="4" xfId="16" applyNumberFormat="1" applyFont="1" applyFill="1" applyBorder="1" applyAlignment="1">
      <alignment horizontal="left" vertical="center" wrapText="1"/>
    </xf>
    <xf numFmtId="0" fontId="5" fillId="4" borderId="4" xfId="6" applyFill="1" applyBorder="1" applyAlignment="1">
      <alignment horizontal="right" vertical="center" wrapText="1"/>
    </xf>
    <xf numFmtId="0" fontId="25" fillId="2" borderId="0" xfId="1" applyAlignment="1">
      <alignment vertical="center" wrapText="1"/>
    </xf>
    <xf numFmtId="0" fontId="3" fillId="6" borderId="2" xfId="3" applyAlignment="1">
      <alignment horizontal="center" vertical="center" wrapText="1"/>
    </xf>
    <xf numFmtId="0" fontId="10" fillId="6" borderId="1" xfId="6" applyFont="1" applyBorder="1" applyAlignment="1">
      <alignment horizontal="center" vertical="center" wrapText="1"/>
    </xf>
    <xf numFmtId="0" fontId="2" fillId="9" borderId="7" xfId="7" applyBorder="1" applyAlignment="1" applyProtection="1">
      <alignment vertical="center" wrapText="1"/>
      <protection locked="0"/>
    </xf>
    <xf numFmtId="0" fontId="2" fillId="9" borderId="38" xfId="7" applyBorder="1" applyAlignment="1" applyProtection="1">
      <alignment vertical="center" wrapText="1"/>
      <protection locked="0"/>
    </xf>
    <xf numFmtId="0" fontId="10" fillId="6" borderId="1" xfId="6" applyFont="1" applyBorder="1">
      <alignment horizontal="left" vertical="center" wrapText="1"/>
    </xf>
    <xf numFmtId="0" fontId="10" fillId="0" borderId="1" xfId="6" applyFont="1" applyFill="1" applyBorder="1">
      <alignment horizontal="left" vertical="center" wrapText="1"/>
    </xf>
    <xf numFmtId="0" fontId="8" fillId="0" borderId="0" xfId="0" applyFont="1" applyAlignment="1">
      <alignment horizontal="right" vertical="center"/>
    </xf>
    <xf numFmtId="0" fontId="8" fillId="0" borderId="0" xfId="0" applyFont="1" applyAlignment="1">
      <alignment vertical="center" wrapText="1"/>
    </xf>
    <xf numFmtId="0" fontId="4" fillId="3" borderId="3" xfId="21" applyBorder="1" applyAlignment="1">
      <alignment horizontal="center" vertical="center"/>
    </xf>
    <xf numFmtId="164" fontId="4" fillId="3" borderId="3" xfId="21" applyNumberFormat="1" applyBorder="1" applyAlignment="1">
      <alignment horizontal="right" vertical="center"/>
    </xf>
    <xf numFmtId="49" fontId="2" fillId="8" borderId="57" xfId="9" applyNumberFormat="1" applyBorder="1">
      <alignment horizontal="left" vertical="center" wrapText="1"/>
      <protection locked="0"/>
    </xf>
    <xf numFmtId="0" fontId="7" fillId="0" borderId="2" xfId="6" applyFont="1" applyFill="1">
      <alignment horizontal="left" vertical="center" wrapText="1"/>
    </xf>
    <xf numFmtId="0" fontId="9" fillId="5" borderId="46" xfId="5" applyFont="1" applyBorder="1" applyAlignment="1">
      <alignment vertical="center" wrapText="1"/>
    </xf>
    <xf numFmtId="0" fontId="22" fillId="5" borderId="12" xfId="5" applyFont="1" applyAlignment="1">
      <alignment horizontal="center" vertical="center" wrapText="1"/>
    </xf>
    <xf numFmtId="0" fontId="25" fillId="2" borderId="0" xfId="1" applyAlignment="1">
      <alignment horizontal="right" vertical="center"/>
    </xf>
    <xf numFmtId="0" fontId="12" fillId="0" borderId="0" xfId="0" applyFont="1">
      <alignment vertical="center"/>
    </xf>
    <xf numFmtId="165" fontId="7" fillId="0" borderId="1" xfId="22">
      <alignment horizontal="right" vertical="center"/>
    </xf>
    <xf numFmtId="0" fontId="2" fillId="0" borderId="0" xfId="0" applyFont="1">
      <alignment vertical="center"/>
    </xf>
    <xf numFmtId="0" fontId="27" fillId="0" borderId="0" xfId="0" applyFont="1">
      <alignment vertical="center"/>
    </xf>
    <xf numFmtId="0" fontId="5" fillId="4" borderId="42" xfId="4" applyFont="1" applyBorder="1">
      <alignment horizontal="left" vertical="center"/>
    </xf>
    <xf numFmtId="0" fontId="5" fillId="4" borderId="24" xfId="4" applyFont="1" applyBorder="1">
      <alignment horizontal="left" vertical="center"/>
    </xf>
    <xf numFmtId="0" fontId="5" fillId="4" borderId="28" xfId="4" applyFont="1" applyBorder="1" applyAlignment="1">
      <alignment horizontal="right" vertical="center" indent="2"/>
    </xf>
    <xf numFmtId="165" fontId="27" fillId="0" borderId="0" xfId="0" applyNumberFormat="1" applyFont="1">
      <alignment vertical="center"/>
    </xf>
    <xf numFmtId="0" fontId="5" fillId="4" borderId="3" xfId="4" applyFont="1" applyBorder="1" applyAlignment="1">
      <alignment vertical="center"/>
    </xf>
    <xf numFmtId="0" fontId="5" fillId="4" borderId="4" xfId="4" applyFont="1" applyBorder="1" applyAlignment="1">
      <alignment vertical="center"/>
    </xf>
    <xf numFmtId="0" fontId="10" fillId="0" borderId="0" xfId="0" applyFont="1">
      <alignment vertical="center"/>
    </xf>
    <xf numFmtId="0" fontId="7" fillId="3" borderId="3" xfId="18" applyFont="1" applyBorder="1" applyAlignment="1">
      <alignment vertical="center"/>
    </xf>
    <xf numFmtId="0" fontId="7" fillId="3" borderId="2" xfId="18" applyFont="1" applyAlignment="1">
      <alignment horizontal="center" vertical="center"/>
    </xf>
    <xf numFmtId="0" fontId="7" fillId="3" borderId="2" xfId="18" applyFont="1" applyAlignment="1">
      <alignment horizontal="center" vertical="center" wrapText="1"/>
    </xf>
    <xf numFmtId="0" fontId="7" fillId="3" borderId="3" xfId="18" applyFont="1" applyBorder="1">
      <alignment horizontal="left" vertical="center"/>
    </xf>
    <xf numFmtId="0" fontId="7" fillId="3" borderId="4" xfId="18" applyFont="1" applyBorder="1" applyAlignment="1">
      <alignment vertical="center"/>
    </xf>
    <xf numFmtId="0" fontId="10" fillId="3" borderId="4" xfId="18" applyFont="1" applyBorder="1" applyAlignment="1">
      <alignment vertical="center"/>
    </xf>
    <xf numFmtId="0" fontId="10" fillId="3" borderId="5" xfId="18" applyFont="1" applyBorder="1" applyAlignment="1">
      <alignment vertical="center"/>
    </xf>
    <xf numFmtId="0" fontId="2" fillId="11" borderId="0" xfId="0" applyFont="1" applyFill="1">
      <alignment vertical="center"/>
    </xf>
    <xf numFmtId="0" fontId="28" fillId="0" borderId="0" xfId="0" applyFont="1">
      <alignment vertical="center"/>
    </xf>
    <xf numFmtId="0" fontId="0" fillId="0" borderId="26" xfId="0" applyBorder="1">
      <alignment vertical="center"/>
    </xf>
    <xf numFmtId="0" fontId="0" fillId="0" borderId="58" xfId="0" applyBorder="1">
      <alignment vertical="center"/>
    </xf>
    <xf numFmtId="0" fontId="0" fillId="0" borderId="27" xfId="0" applyBorder="1">
      <alignment vertical="center"/>
    </xf>
    <xf numFmtId="0" fontId="0" fillId="0" borderId="28" xfId="0" applyBorder="1">
      <alignment vertical="center"/>
    </xf>
    <xf numFmtId="0" fontId="0" fillId="0" borderId="67" xfId="0" applyBorder="1">
      <alignment vertical="center"/>
    </xf>
    <xf numFmtId="0" fontId="0" fillId="0" borderId="11" xfId="0" applyBorder="1">
      <alignment vertical="center"/>
    </xf>
    <xf numFmtId="0" fontId="7" fillId="8" borderId="2" xfId="2" applyFont="1" applyBorder="1" applyAlignment="1">
      <alignment horizontal="center" vertical="center" wrapText="1"/>
      <protection locked="0"/>
    </xf>
    <xf numFmtId="0" fontId="25" fillId="0" borderId="0" xfId="1" applyFill="1">
      <alignment vertical="center"/>
    </xf>
    <xf numFmtId="0" fontId="0" fillId="0" borderId="33" xfId="0" applyBorder="1">
      <alignment vertical="center"/>
    </xf>
    <xf numFmtId="0" fontId="0" fillId="0" borderId="34" xfId="0" applyBorder="1">
      <alignment vertical="center"/>
    </xf>
    <xf numFmtId="0" fontId="31" fillId="0" borderId="0" xfId="0" applyFont="1">
      <alignment vertical="center"/>
    </xf>
    <xf numFmtId="0" fontId="32" fillId="0" borderId="0" xfId="0" applyFont="1">
      <alignment vertical="center"/>
    </xf>
    <xf numFmtId="0" fontId="10" fillId="8" borderId="2" xfId="9" applyFont="1" applyBorder="1">
      <alignment horizontal="left" vertical="center" wrapText="1"/>
      <protection locked="0"/>
    </xf>
    <xf numFmtId="0" fontId="10" fillId="8" borderId="2" xfId="9" applyFont="1" applyBorder="1" applyAlignment="1">
      <alignment horizontal="center" vertical="center" wrapText="1"/>
      <protection locked="0"/>
    </xf>
    <xf numFmtId="0" fontId="10" fillId="9" borderId="2" xfId="10" applyFont="1" applyBorder="1" applyProtection="1">
      <alignment horizontal="center" vertical="center" wrapText="1"/>
      <protection locked="0"/>
    </xf>
    <xf numFmtId="166" fontId="10" fillId="8" borderId="2" xfId="13" applyNumberFormat="1" applyFont="1" applyFill="1" applyBorder="1" applyAlignment="1" applyProtection="1">
      <alignment horizontal="right" vertical="center" wrapText="1"/>
      <protection locked="0"/>
    </xf>
    <xf numFmtId="0" fontId="36" fillId="8" borderId="1" xfId="2" applyFont="1">
      <alignment horizontal="left" vertical="top" wrapText="1"/>
      <protection locked="0"/>
    </xf>
    <xf numFmtId="0" fontId="7" fillId="6" borderId="1" xfId="6" applyFont="1" applyBorder="1">
      <alignment horizontal="left" vertical="center" wrapText="1"/>
    </xf>
    <xf numFmtId="0" fontId="7" fillId="0" borderId="1" xfId="6" applyFont="1" applyFill="1" applyBorder="1">
      <alignment horizontal="left" vertical="center" wrapText="1"/>
    </xf>
    <xf numFmtId="0" fontId="20" fillId="0" borderId="0" xfId="0" applyFont="1">
      <alignment vertical="center"/>
    </xf>
    <xf numFmtId="0" fontId="27" fillId="0" borderId="0" xfId="0" applyFont="1" applyAlignment="1">
      <alignment horizontal="center" vertical="center"/>
    </xf>
    <xf numFmtId="0" fontId="5" fillId="4" borderId="3" xfId="4" applyFont="1" applyBorder="1">
      <alignment horizontal="left" vertical="center"/>
    </xf>
    <xf numFmtId="0" fontId="5" fillId="4" borderId="4" xfId="4" applyFont="1" applyBorder="1">
      <alignment horizontal="left" vertical="center"/>
    </xf>
    <xf numFmtId="0" fontId="5" fillId="4" borderId="4" xfId="4" applyFont="1" applyBorder="1" applyAlignment="1">
      <alignment horizontal="center" vertical="center"/>
    </xf>
    <xf numFmtId="0" fontId="5" fillId="4" borderId="5" xfId="4" applyFont="1" applyBorder="1">
      <alignment horizontal="left" vertical="center"/>
    </xf>
    <xf numFmtId="0" fontId="7" fillId="7" borderId="26" xfId="14" applyFont="1" applyFill="1" applyBorder="1">
      <alignment horizontal="center" vertical="center"/>
    </xf>
    <xf numFmtId="167" fontId="10" fillId="8" borderId="60" xfId="15" applyNumberFormat="1" applyBorder="1">
      <alignment horizontal="center" vertical="center" wrapText="1"/>
      <protection locked="0"/>
    </xf>
    <xf numFmtId="167" fontId="10" fillId="8" borderId="1" xfId="15" applyNumberFormat="1">
      <alignment horizontal="center" vertical="center" wrapText="1"/>
      <protection locked="0"/>
    </xf>
    <xf numFmtId="0" fontId="16" fillId="5" borderId="0" xfId="5" applyFont="1" applyBorder="1" applyAlignment="1">
      <alignment vertical="center" wrapText="1"/>
    </xf>
    <xf numFmtId="0" fontId="7" fillId="7" borderId="26" xfId="14" applyFont="1" applyFill="1" applyBorder="1" applyAlignment="1">
      <alignment horizontal="center" vertical="center" wrapText="1"/>
    </xf>
    <xf numFmtId="0" fontId="27" fillId="0" borderId="22" xfId="0" applyFont="1" applyBorder="1">
      <alignment vertical="center"/>
    </xf>
    <xf numFmtId="0" fontId="27" fillId="0" borderId="20" xfId="0" applyFont="1" applyBorder="1">
      <alignment vertical="center"/>
    </xf>
    <xf numFmtId="16" fontId="5" fillId="4" borderId="69" xfId="4" applyNumberFormat="1" applyFont="1" applyBorder="1">
      <alignment horizontal="left" vertical="center"/>
    </xf>
    <xf numFmtId="16" fontId="5" fillId="4" borderId="72" xfId="4" applyNumberFormat="1" applyFont="1" applyBorder="1">
      <alignment horizontal="left" vertical="center"/>
    </xf>
    <xf numFmtId="0" fontId="7" fillId="6" borderId="69" xfId="3" applyFont="1" applyBorder="1">
      <alignment horizontal="left" vertical="center"/>
    </xf>
    <xf numFmtId="0" fontId="7" fillId="6" borderId="72" xfId="3" applyFont="1" applyBorder="1">
      <alignment horizontal="left" vertical="center"/>
    </xf>
    <xf numFmtId="0" fontId="7" fillId="0" borderId="69" xfId="14" applyFont="1" applyBorder="1" applyAlignment="1">
      <alignment horizontal="right" vertical="center"/>
    </xf>
    <xf numFmtId="0" fontId="7" fillId="0" borderId="72" xfId="14" applyFont="1" applyBorder="1" applyAlignment="1">
      <alignment horizontal="right" vertical="center"/>
    </xf>
    <xf numFmtId="0" fontId="2" fillId="8" borderId="70" xfId="2" applyBorder="1">
      <alignment horizontal="left" vertical="top" wrapText="1"/>
      <protection locked="0"/>
    </xf>
    <xf numFmtId="0" fontId="2" fillId="8" borderId="73" xfId="2" applyBorder="1">
      <alignment horizontal="left" vertical="top" wrapText="1"/>
      <protection locked="0"/>
    </xf>
    <xf numFmtId="0" fontId="5" fillId="4" borderId="69" xfId="4" applyFont="1" applyBorder="1">
      <alignment horizontal="left" vertical="center"/>
    </xf>
    <xf numFmtId="0" fontId="5" fillId="4" borderId="71" xfId="4" applyFont="1" applyBorder="1">
      <alignment horizontal="left" vertical="center"/>
    </xf>
    <xf numFmtId="0" fontId="5" fillId="4" borderId="20" xfId="4" applyFont="1" applyBorder="1">
      <alignment horizontal="left" vertical="center"/>
    </xf>
    <xf numFmtId="0" fontId="7" fillId="6" borderId="72" xfId="3" applyFont="1" applyBorder="1" applyAlignment="1">
      <alignment horizontal="left" vertical="center" wrapText="1"/>
    </xf>
    <xf numFmtId="0" fontId="25" fillId="2" borderId="21" xfId="1" applyBorder="1">
      <alignment vertical="center"/>
    </xf>
    <xf numFmtId="0" fontId="25" fillId="2" borderId="16" xfId="1" applyBorder="1">
      <alignment vertical="center"/>
    </xf>
    <xf numFmtId="0" fontId="11" fillId="2" borderId="0" xfId="1" applyFont="1">
      <alignment vertical="center"/>
    </xf>
    <xf numFmtId="0" fontId="5" fillId="4" borderId="24" xfId="4" applyFont="1" applyBorder="1" applyAlignment="1">
      <alignment vertical="center"/>
    </xf>
    <xf numFmtId="0" fontId="5" fillId="4" borderId="4" xfId="4" applyFont="1" applyBorder="1" applyAlignment="1">
      <alignment horizontal="right" vertical="center"/>
    </xf>
    <xf numFmtId="0" fontId="7" fillId="6" borderId="3" xfId="3" applyFont="1" applyBorder="1" applyAlignment="1">
      <alignment horizontal="center" vertical="center" wrapText="1"/>
    </xf>
    <xf numFmtId="0" fontId="2" fillId="9" borderId="1" xfId="7" applyProtection="1">
      <alignment horizontal="left" vertical="center" wrapText="1"/>
      <protection locked="0"/>
    </xf>
    <xf numFmtId="0" fontId="2" fillId="9" borderId="68" xfId="7" applyBorder="1" applyProtection="1">
      <alignment horizontal="left" vertical="center" wrapText="1"/>
      <protection locked="0"/>
    </xf>
    <xf numFmtId="0" fontId="2" fillId="10" borderId="0" xfId="7" applyFill="1" applyBorder="1" applyProtection="1">
      <alignment horizontal="left" vertical="center" wrapText="1"/>
      <protection locked="0"/>
    </xf>
    <xf numFmtId="0" fontId="27" fillId="10" borderId="0" xfId="0" applyFont="1" applyFill="1">
      <alignment vertical="center"/>
    </xf>
    <xf numFmtId="0" fontId="7" fillId="10" borderId="0" xfId="3" applyFont="1" applyFill="1" applyBorder="1" applyAlignment="1">
      <alignment horizontal="right" vertical="center"/>
    </xf>
    <xf numFmtId="0" fontId="24" fillId="5" borderId="0" xfId="5" applyFont="1" applyBorder="1" applyAlignment="1">
      <alignment vertical="center" wrapText="1"/>
    </xf>
    <xf numFmtId="0" fontId="27" fillId="0" borderId="8" xfId="0" applyFont="1" applyBorder="1">
      <alignment vertical="center"/>
    </xf>
    <xf numFmtId="0" fontId="10" fillId="4" borderId="4" xfId="4" applyFont="1" applyBorder="1" applyAlignment="1">
      <alignment horizontal="right" vertical="center"/>
    </xf>
    <xf numFmtId="0" fontId="10" fillId="4" borderId="5" xfId="4" applyFont="1" applyBorder="1">
      <alignment horizontal="left" vertical="center"/>
    </xf>
    <xf numFmtId="0" fontId="27" fillId="0" borderId="48" xfId="0" applyFont="1" applyBorder="1">
      <alignment vertical="center"/>
    </xf>
    <xf numFmtId="0" fontId="27" fillId="0" borderId="9" xfId="0" applyFont="1" applyBorder="1">
      <alignment vertical="center"/>
    </xf>
    <xf numFmtId="0" fontId="5" fillId="4" borderId="5" xfId="4" applyFont="1" applyBorder="1" applyAlignment="1">
      <alignment vertical="center"/>
    </xf>
    <xf numFmtId="0" fontId="5" fillId="4" borderId="42" xfId="4" applyFont="1" applyBorder="1" applyAlignment="1">
      <alignment vertical="center"/>
    </xf>
    <xf numFmtId="0" fontId="5" fillId="4" borderId="28" xfId="4" applyFont="1" applyBorder="1" applyAlignment="1">
      <alignment vertical="center"/>
    </xf>
    <xf numFmtId="0" fontId="2" fillId="9" borderId="57" xfId="10" applyBorder="1" applyProtection="1">
      <alignment horizontal="center" vertical="center" wrapText="1"/>
      <protection locked="0"/>
    </xf>
    <xf numFmtId="0" fontId="7" fillId="6" borderId="4" xfId="3" applyFont="1" applyBorder="1" applyAlignment="1">
      <alignment horizontal="center" vertical="center"/>
    </xf>
    <xf numFmtId="0" fontId="7" fillId="6" borderId="5" xfId="3" applyFont="1" applyBorder="1" applyAlignment="1">
      <alignment horizontal="center" vertical="center"/>
    </xf>
    <xf numFmtId="0" fontId="25" fillId="2" borderId="15" xfId="1" applyBorder="1">
      <alignment vertical="center"/>
    </xf>
    <xf numFmtId="0" fontId="25" fillId="2" borderId="33" xfId="1" applyBorder="1">
      <alignment vertical="center"/>
    </xf>
    <xf numFmtId="0" fontId="0" fillId="0" borderId="19" xfId="0" applyBorder="1">
      <alignment vertical="center"/>
    </xf>
    <xf numFmtId="0" fontId="0" fillId="0" borderId="20" xfId="0" applyBorder="1">
      <alignment vertical="center"/>
    </xf>
    <xf numFmtId="0" fontId="4" fillId="6" borderId="79" xfId="3" applyFont="1" applyBorder="1" applyAlignment="1">
      <alignment vertical="center"/>
    </xf>
    <xf numFmtId="0" fontId="4" fillId="6" borderId="72" xfId="3" applyFont="1" applyBorder="1" applyAlignment="1">
      <alignment vertical="center"/>
    </xf>
    <xf numFmtId="0" fontId="33" fillId="2" borderId="0" xfId="1" applyFont="1">
      <alignment vertical="center"/>
    </xf>
    <xf numFmtId="0" fontId="35" fillId="0" borderId="0" xfId="0" applyFont="1">
      <alignment vertical="center"/>
    </xf>
    <xf numFmtId="0" fontId="20" fillId="0" borderId="0" xfId="0" applyFont="1" applyAlignment="1">
      <alignment horizontal="right" vertical="center"/>
    </xf>
    <xf numFmtId="0" fontId="17" fillId="4" borderId="4" xfId="4" applyFont="1" applyBorder="1" applyAlignment="1">
      <alignment vertical="center"/>
    </xf>
    <xf numFmtId="0" fontId="7" fillId="0" borderId="0" xfId="3" applyFont="1" applyFill="1" applyBorder="1" applyAlignment="1">
      <alignment vertical="center"/>
    </xf>
    <xf numFmtId="0" fontId="24" fillId="0" borderId="0" xfId="3" applyFont="1" applyFill="1" applyBorder="1" applyAlignment="1">
      <alignment horizontal="right" vertical="center"/>
    </xf>
    <xf numFmtId="0" fontId="7" fillId="0" borderId="0" xfId="3" applyFont="1" applyFill="1" applyBorder="1" applyAlignment="1">
      <alignment horizontal="right" vertical="center"/>
    </xf>
    <xf numFmtId="0" fontId="16" fillId="0" borderId="0" xfId="0" applyFont="1" applyAlignment="1">
      <alignment horizontal="right" vertical="center"/>
    </xf>
    <xf numFmtId="0" fontId="16" fillId="0" borderId="0" xfId="0" applyFont="1">
      <alignment vertical="center"/>
    </xf>
    <xf numFmtId="0" fontId="7" fillId="6" borderId="42" xfId="3" applyFont="1" applyBorder="1" applyAlignment="1">
      <alignment vertical="center"/>
    </xf>
    <xf numFmtId="0" fontId="7" fillId="6" borderId="24" xfId="3" applyFont="1" applyBorder="1" applyAlignment="1">
      <alignment vertical="center"/>
    </xf>
    <xf numFmtId="0" fontId="7" fillId="6" borderId="28" xfId="3" applyFont="1" applyBorder="1" applyAlignment="1">
      <alignment vertical="center"/>
    </xf>
    <xf numFmtId="0" fontId="27" fillId="0" borderId="0" xfId="0" applyFont="1" applyAlignment="1">
      <alignment horizontal="left" vertical="center"/>
    </xf>
    <xf numFmtId="0" fontId="7" fillId="6" borderId="49" xfId="3" applyFont="1" applyBorder="1" applyAlignment="1">
      <alignment vertical="center"/>
    </xf>
    <xf numFmtId="0" fontId="7" fillId="6" borderId="8" xfId="3" applyFont="1" applyBorder="1" applyAlignment="1">
      <alignment vertical="center"/>
    </xf>
    <xf numFmtId="0" fontId="7" fillId="6" borderId="11" xfId="3" applyFont="1" applyBorder="1" applyAlignment="1">
      <alignment vertical="center"/>
    </xf>
    <xf numFmtId="0" fontId="7" fillId="6" borderId="3" xfId="3" applyFont="1" applyBorder="1" applyAlignment="1">
      <alignment vertical="center"/>
    </xf>
    <xf numFmtId="0" fontId="7" fillId="6" borderId="4" xfId="3" applyFont="1" applyBorder="1" applyAlignment="1">
      <alignment vertical="center"/>
    </xf>
    <xf numFmtId="0" fontId="7" fillId="6" borderId="5" xfId="3" applyFont="1" applyBorder="1" applyAlignment="1">
      <alignment vertical="center"/>
    </xf>
    <xf numFmtId="49" fontId="7" fillId="6" borderId="3" xfId="3" applyNumberFormat="1" applyFont="1" applyBorder="1" applyAlignment="1">
      <alignment vertical="center"/>
    </xf>
    <xf numFmtId="49" fontId="7" fillId="6" borderId="4" xfId="3" applyNumberFormat="1" applyFont="1" applyBorder="1" applyAlignment="1">
      <alignment vertical="center"/>
    </xf>
    <xf numFmtId="49" fontId="7" fillId="6" borderId="5" xfId="3" applyNumberFormat="1" applyFont="1" applyBorder="1" applyAlignment="1">
      <alignment vertical="center"/>
    </xf>
    <xf numFmtId="0" fontId="17" fillId="4" borderId="5" xfId="4" applyFont="1" applyBorder="1" applyAlignment="1">
      <alignment vertical="center"/>
    </xf>
    <xf numFmtId="0" fontId="7" fillId="6" borderId="2" xfId="3" applyFont="1" applyAlignment="1">
      <alignment horizontal="center" vertical="center"/>
    </xf>
    <xf numFmtId="49" fontId="2" fillId="8" borderId="1" xfId="9" applyNumberFormat="1">
      <alignment horizontal="left" vertical="center" wrapText="1"/>
      <protection locked="0"/>
    </xf>
    <xf numFmtId="0" fontId="15" fillId="5" borderId="12" xfId="5">
      <alignment horizontal="left" vertical="center" wrapText="1"/>
    </xf>
    <xf numFmtId="0" fontId="15" fillId="5" borderId="0" xfId="5" applyBorder="1" applyAlignment="1">
      <alignment vertical="center" wrapText="1"/>
    </xf>
    <xf numFmtId="0" fontId="15" fillId="5" borderId="0" xfId="5" applyBorder="1">
      <alignment horizontal="left" vertical="center" wrapText="1"/>
    </xf>
    <xf numFmtId="0" fontId="10" fillId="4" borderId="4" xfId="4" applyFont="1" applyBorder="1" applyAlignment="1">
      <alignment vertical="center"/>
    </xf>
    <xf numFmtId="0" fontId="9" fillId="5" borderId="0" xfId="5" applyFont="1" applyBorder="1" applyAlignment="1">
      <alignment vertical="center" wrapText="1"/>
    </xf>
    <xf numFmtId="0" fontId="10" fillId="0" borderId="4" xfId="8" applyFont="1" applyAlignment="1">
      <alignment horizontal="right" vertical="center"/>
    </xf>
    <xf numFmtId="0" fontId="10" fillId="0" borderId="5" xfId="8" applyFont="1" applyBorder="1" applyAlignment="1">
      <alignment horizontal="left" vertical="center"/>
    </xf>
    <xf numFmtId="0" fontId="11" fillId="2" borderId="4" xfId="1" applyFont="1" applyBorder="1">
      <alignment vertical="center"/>
    </xf>
    <xf numFmtId="0" fontId="11" fillId="2" borderId="5" xfId="1" applyFont="1" applyBorder="1" applyAlignment="1">
      <alignment horizontal="right" vertical="center"/>
    </xf>
    <xf numFmtId="0" fontId="27" fillId="0" borderId="27" xfId="0" applyFont="1" applyBorder="1">
      <alignment vertical="center"/>
    </xf>
    <xf numFmtId="0" fontId="27" fillId="0" borderId="27" xfId="0" applyFont="1" applyBorder="1" applyAlignment="1">
      <alignment horizontal="right" vertical="center"/>
    </xf>
    <xf numFmtId="0" fontId="7" fillId="6" borderId="2" xfId="3" applyFont="1" applyAlignment="1">
      <alignment horizontal="center" vertical="center" wrapText="1"/>
    </xf>
    <xf numFmtId="0" fontId="27" fillId="0" borderId="2" xfId="0" applyFont="1" applyBorder="1">
      <alignment vertical="center"/>
    </xf>
    <xf numFmtId="0" fontId="27" fillId="0" borderId="2" xfId="0" applyFont="1" applyBorder="1" applyAlignment="1">
      <alignment horizontal="right" vertical="center"/>
    </xf>
    <xf numFmtId="0" fontId="16" fillId="5" borderId="2" xfId="5" applyFont="1" applyBorder="1" applyAlignment="1">
      <alignment vertical="center" wrapText="1"/>
    </xf>
    <xf numFmtId="0" fontId="27" fillId="0" borderId="0" xfId="0" applyFont="1" applyAlignment="1">
      <alignment horizontal="right" vertical="center"/>
    </xf>
    <xf numFmtId="0" fontId="10" fillId="3" borderId="2" xfId="10" applyFont="1" applyFill="1" applyBorder="1">
      <alignment horizontal="center" vertical="center" wrapText="1"/>
    </xf>
    <xf numFmtId="1" fontId="10" fillId="3" borderId="2" xfId="9" applyNumberFormat="1" applyFont="1" applyFill="1" applyBorder="1" applyAlignment="1" applyProtection="1">
      <alignment horizontal="center" vertical="center" wrapText="1"/>
    </xf>
    <xf numFmtId="165" fontId="7" fillId="3" borderId="2" xfId="22" applyFill="1" applyBorder="1">
      <alignment horizontal="right" vertical="center"/>
    </xf>
    <xf numFmtId="0" fontId="7" fillId="0" borderId="3" xfId="19" applyFont="1" applyBorder="1" applyAlignment="1">
      <alignment vertical="center" wrapText="1"/>
    </xf>
    <xf numFmtId="0" fontId="7" fillId="3" borderId="2" xfId="19" applyFont="1" applyFill="1" applyBorder="1" applyAlignment="1">
      <alignment vertical="center" wrapText="1"/>
    </xf>
    <xf numFmtId="11" fontId="3" fillId="6" borderId="2" xfId="3" applyNumberFormat="1" applyAlignment="1">
      <alignment horizontal="center" vertical="center" wrapText="1"/>
    </xf>
    <xf numFmtId="0" fontId="3" fillId="6" borderId="5" xfId="3" applyBorder="1" applyAlignment="1">
      <alignment horizontal="center" vertical="center" wrapText="1"/>
    </xf>
    <xf numFmtId="0" fontId="25" fillId="2" borderId="3" xfId="1" applyBorder="1">
      <alignment vertical="center"/>
    </xf>
    <xf numFmtId="0" fontId="25" fillId="2" borderId="4" xfId="1" applyBorder="1">
      <alignment vertical="center"/>
    </xf>
    <xf numFmtId="0" fontId="0" fillId="0" borderId="20" xfId="0" applyBorder="1" applyAlignment="1">
      <alignment vertical="center" wrapText="1"/>
    </xf>
    <xf numFmtId="0" fontId="0" fillId="0" borderId="0" xfId="0" applyAlignment="1">
      <alignment horizontal="left" vertical="center" wrapText="1"/>
    </xf>
    <xf numFmtId="0" fontId="8" fillId="0" borderId="33" xfId="0" applyFont="1" applyBorder="1" applyAlignment="1">
      <alignment vertical="center" wrapText="1"/>
    </xf>
    <xf numFmtId="0" fontId="38" fillId="0" borderId="0" xfId="0" applyFont="1" applyAlignment="1">
      <alignment vertical="center" wrapText="1"/>
    </xf>
    <xf numFmtId="0" fontId="39" fillId="12" borderId="96" xfId="0" applyFont="1" applyFill="1" applyBorder="1" applyAlignment="1">
      <alignment vertical="center" wrapText="1"/>
    </xf>
    <xf numFmtId="0" fontId="27" fillId="0" borderId="0" xfId="0" applyFont="1" applyAlignment="1">
      <alignment vertical="center" wrapText="1"/>
    </xf>
    <xf numFmtId="0" fontId="27" fillId="0" borderId="20" xfId="0" applyFont="1" applyBorder="1" applyAlignment="1">
      <alignment vertical="center" wrapText="1"/>
    </xf>
    <xf numFmtId="0" fontId="27" fillId="0" borderId="18" xfId="0" applyFont="1" applyBorder="1" applyAlignment="1">
      <alignment vertical="center" wrapText="1"/>
    </xf>
    <xf numFmtId="0" fontId="0" fillId="0" borderId="16" xfId="0" applyBorder="1" applyAlignment="1">
      <alignment vertical="center" wrapText="1"/>
    </xf>
    <xf numFmtId="0" fontId="10" fillId="3" borderId="2" xfId="6" applyFont="1" applyFill="1" applyAlignment="1">
      <alignment horizontal="center" vertical="center" wrapText="1"/>
    </xf>
    <xf numFmtId="0" fontId="18" fillId="0" borderId="47" xfId="5" applyFont="1" applyFill="1" applyBorder="1">
      <alignment horizontal="left" vertical="center" wrapText="1"/>
    </xf>
    <xf numFmtId="0" fontId="10" fillId="4" borderId="5" xfId="4" applyFont="1" applyBorder="1" applyAlignment="1">
      <alignment vertical="center"/>
    </xf>
    <xf numFmtId="0" fontId="16" fillId="0" borderId="47" xfId="5" applyFont="1" applyFill="1" applyBorder="1">
      <alignment horizontal="left" vertical="center" wrapText="1"/>
    </xf>
    <xf numFmtId="0" fontId="16" fillId="0" borderId="0" xfId="5" applyFont="1" applyFill="1" applyBorder="1" applyAlignment="1">
      <alignment vertical="center" wrapText="1"/>
    </xf>
    <xf numFmtId="0" fontId="41" fillId="0" borderId="0" xfId="0" applyFont="1">
      <alignment vertical="center"/>
    </xf>
    <xf numFmtId="0" fontId="21" fillId="2" borderId="0" xfId="1" applyFont="1">
      <alignment vertical="center"/>
    </xf>
    <xf numFmtId="0" fontId="28" fillId="0" borderId="21" xfId="0" applyFont="1" applyBorder="1">
      <alignment vertical="center"/>
    </xf>
    <xf numFmtId="0" fontId="28" fillId="0" borderId="22" xfId="0" applyFont="1" applyBorder="1">
      <alignment vertical="center"/>
    </xf>
    <xf numFmtId="0" fontId="28" fillId="0" borderId="23" xfId="0" applyFont="1" applyBorder="1">
      <alignment vertical="center"/>
    </xf>
    <xf numFmtId="164" fontId="28" fillId="0" borderId="0" xfId="0" applyNumberFormat="1" applyFont="1">
      <alignment vertical="center"/>
    </xf>
    <xf numFmtId="0" fontId="42" fillId="0" borderId="0" xfId="0" applyFont="1" applyAlignment="1"/>
    <xf numFmtId="0" fontId="43" fillId="0" borderId="0" xfId="0" applyFont="1">
      <alignment vertical="center"/>
    </xf>
    <xf numFmtId="0" fontId="7" fillId="6" borderId="5" xfId="11" applyFont="1" applyBorder="1" applyAlignment="1">
      <alignment horizontal="center" vertical="center"/>
    </xf>
    <xf numFmtId="164" fontId="10" fillId="6" borderId="43" xfId="6" applyNumberFormat="1" applyFont="1" applyBorder="1" applyAlignment="1">
      <alignment vertical="center"/>
    </xf>
    <xf numFmtId="9" fontId="0" fillId="0" borderId="0" xfId="0" applyNumberFormat="1">
      <alignment vertical="center"/>
    </xf>
    <xf numFmtId="0" fontId="44" fillId="0" borderId="21" xfId="0" applyFont="1" applyBorder="1">
      <alignment vertical="center"/>
    </xf>
    <xf numFmtId="0" fontId="44" fillId="0" borderId="22" xfId="0" applyFont="1" applyBorder="1">
      <alignment vertical="center"/>
    </xf>
    <xf numFmtId="0" fontId="44" fillId="0" borderId="23" xfId="0" applyFont="1" applyBorder="1">
      <alignment vertical="center"/>
    </xf>
    <xf numFmtId="0" fontId="5" fillId="6" borderId="43" xfId="6" applyBorder="1" applyAlignment="1">
      <alignment vertical="center" wrapText="1"/>
    </xf>
    <xf numFmtId="0" fontId="44" fillId="0" borderId="0" xfId="0" applyFont="1">
      <alignment vertical="center"/>
    </xf>
    <xf numFmtId="0" fontId="45" fillId="0" borderId="0" xfId="0" applyFont="1" applyAlignment="1"/>
    <xf numFmtId="10" fontId="27" fillId="0" borderId="0" xfId="16" applyNumberFormat="1" applyFont="1" applyAlignment="1">
      <alignment vertical="center"/>
    </xf>
    <xf numFmtId="9" fontId="27" fillId="0" borderId="0" xfId="0" applyNumberFormat="1" applyFont="1">
      <alignment vertical="center"/>
    </xf>
    <xf numFmtId="0" fontId="35" fillId="11" borderId="0" xfId="0" applyFont="1" applyFill="1">
      <alignment vertical="center"/>
    </xf>
    <xf numFmtId="0" fontId="0" fillId="11" borderId="0" xfId="0" applyFill="1">
      <alignment vertical="center"/>
    </xf>
    <xf numFmtId="0" fontId="46" fillId="11" borderId="0" xfId="0" applyFont="1" applyFill="1">
      <alignment vertical="center"/>
    </xf>
    <xf numFmtId="0" fontId="28" fillId="11" borderId="0" xfId="0" applyFont="1" applyFill="1">
      <alignment vertical="center"/>
    </xf>
    <xf numFmtId="0" fontId="2" fillId="8" borderId="1" xfId="2">
      <alignment horizontal="left" vertical="top" wrapText="1"/>
      <protection locked="0"/>
    </xf>
    <xf numFmtId="0" fontId="47" fillId="0" borderId="0" xfId="0" applyFont="1">
      <alignment vertical="center"/>
    </xf>
    <xf numFmtId="0" fontId="7" fillId="0" borderId="3" xfId="14" applyFont="1" applyBorder="1" applyAlignment="1">
      <alignment vertical="center" wrapText="1"/>
    </xf>
    <xf numFmtId="0" fontId="0" fillId="0" borderId="0" xfId="0" quotePrefix="1">
      <alignment vertical="center"/>
    </xf>
    <xf numFmtId="0" fontId="4" fillId="0" borderId="19" xfId="0" applyFont="1" applyBorder="1">
      <alignment vertical="center"/>
    </xf>
    <xf numFmtId="0" fontId="4" fillId="0" borderId="0" xfId="0" applyFont="1">
      <alignment vertical="center"/>
    </xf>
    <xf numFmtId="0" fontId="4" fillId="0" borderId="20" xfId="0" applyFont="1" applyBorder="1">
      <alignment vertical="center"/>
    </xf>
    <xf numFmtId="0" fontId="10" fillId="9" borderId="57" xfId="10" applyFont="1" applyBorder="1" applyProtection="1">
      <alignment horizontal="center" vertical="center" wrapText="1"/>
      <protection locked="0"/>
    </xf>
    <xf numFmtId="0" fontId="3" fillId="6" borderId="78" xfId="3" applyBorder="1" applyAlignment="1">
      <alignment vertical="center"/>
    </xf>
    <xf numFmtId="0" fontId="3" fillId="6" borderId="8" xfId="3" applyBorder="1" applyAlignment="1">
      <alignment vertical="center"/>
    </xf>
    <xf numFmtId="0" fontId="3" fillId="6" borderId="75" xfId="3" applyBorder="1" applyAlignment="1">
      <alignment vertical="center"/>
    </xf>
    <xf numFmtId="0" fontId="7" fillId="0" borderId="2" xfId="14" applyFont="1" applyAlignment="1">
      <alignment horizontal="right" vertical="center"/>
    </xf>
    <xf numFmtId="0" fontId="25" fillId="2" borderId="0" xfId="1" applyAlignment="1">
      <alignment horizontal="center" vertical="center"/>
    </xf>
    <xf numFmtId="0" fontId="28" fillId="0" borderId="20" xfId="0" applyFont="1" applyBorder="1">
      <alignment vertical="center"/>
    </xf>
    <xf numFmtId="0" fontId="10" fillId="6" borderId="25" xfId="6" applyFont="1" applyBorder="1" applyAlignment="1">
      <alignment horizontal="center" vertical="center" wrapText="1"/>
    </xf>
    <xf numFmtId="167" fontId="10" fillId="8" borderId="111" xfId="15" applyNumberFormat="1" applyBorder="1">
      <alignment horizontal="center" vertical="center" wrapText="1"/>
      <protection locked="0"/>
    </xf>
    <xf numFmtId="167" fontId="10" fillId="8" borderId="113" xfId="15" applyNumberFormat="1" applyBorder="1">
      <alignment horizontal="center" vertical="center" wrapText="1"/>
      <protection locked="0"/>
    </xf>
    <xf numFmtId="0" fontId="27" fillId="8" borderId="73" xfId="2" applyFont="1" applyBorder="1">
      <alignment horizontal="left" vertical="top" wrapText="1"/>
      <protection locked="0"/>
    </xf>
    <xf numFmtId="0" fontId="27" fillId="5" borderId="12" xfId="5" applyFont="1">
      <alignment horizontal="left" vertical="center" wrapText="1"/>
    </xf>
    <xf numFmtId="164" fontId="10" fillId="6" borderId="13" xfId="6" applyNumberFormat="1" applyFont="1" applyBorder="1" applyAlignment="1">
      <alignment horizontal="right" vertical="center"/>
    </xf>
    <xf numFmtId="164" fontId="10" fillId="6" borderId="2" xfId="6" applyNumberFormat="1" applyFont="1" applyAlignment="1">
      <alignment horizontal="right" vertical="center"/>
    </xf>
    <xf numFmtId="0" fontId="27" fillId="0" borderId="17" xfId="0" applyFont="1" applyBorder="1" applyAlignment="1">
      <alignment vertical="center" wrapText="1"/>
    </xf>
    <xf numFmtId="0" fontId="27" fillId="0" borderId="13" xfId="0" applyFont="1" applyBorder="1" applyAlignment="1">
      <alignment vertical="center" wrapText="1"/>
    </xf>
    <xf numFmtId="0" fontId="0" fillId="0" borderId="58" xfId="0" applyBorder="1" applyAlignment="1">
      <alignment vertical="center" wrapText="1"/>
    </xf>
    <xf numFmtId="0" fontId="5" fillId="4" borderId="42" xfId="4" applyFont="1" applyBorder="1" applyAlignment="1">
      <alignment horizontal="center" vertical="center"/>
    </xf>
    <xf numFmtId="0" fontId="5" fillId="4" borderId="24" xfId="4" applyFont="1" applyBorder="1" applyAlignment="1">
      <alignment horizontal="center" vertical="center"/>
    </xf>
    <xf numFmtId="0" fontId="5" fillId="4" borderId="72" xfId="4" applyFont="1" applyBorder="1">
      <alignment horizontal="left" vertical="center"/>
    </xf>
    <xf numFmtId="0" fontId="11" fillId="5" borderId="12" xfId="5" applyFont="1" applyAlignment="1">
      <alignment horizontal="center" vertical="center" wrapText="1"/>
    </xf>
    <xf numFmtId="0" fontId="23" fillId="0" borderId="0" xfId="0" applyFont="1">
      <alignment vertical="center"/>
    </xf>
    <xf numFmtId="0" fontId="7" fillId="6" borderId="31" xfId="6" applyFont="1" applyBorder="1">
      <alignment horizontal="left" vertical="center" wrapText="1"/>
    </xf>
    <xf numFmtId="0" fontId="10" fillId="6" borderId="31" xfId="6" applyFont="1" applyBorder="1">
      <alignment horizontal="left" vertical="center" wrapText="1"/>
    </xf>
    <xf numFmtId="0" fontId="10" fillId="6" borderId="125" xfId="6" applyFont="1" applyBorder="1" applyAlignment="1">
      <alignment horizontal="center" vertical="center" wrapText="1"/>
    </xf>
    <xf numFmtId="0" fontId="7" fillId="6" borderId="84" xfId="6" applyFont="1" applyBorder="1">
      <alignment horizontal="left" vertical="center" wrapText="1"/>
    </xf>
    <xf numFmtId="0" fontId="10" fillId="6" borderId="84" xfId="6" applyFont="1" applyBorder="1">
      <alignment horizontal="left" vertical="center" wrapText="1"/>
    </xf>
    <xf numFmtId="0" fontId="10" fillId="6" borderId="127" xfId="6" applyFont="1" applyBorder="1" applyAlignment="1">
      <alignment horizontal="center" vertical="center" wrapText="1"/>
    </xf>
    <xf numFmtId="0" fontId="7" fillId="0" borderId="31" xfId="6" applyFont="1" applyFill="1" applyBorder="1">
      <alignment horizontal="left" vertical="center" wrapText="1"/>
    </xf>
    <xf numFmtId="0" fontId="10" fillId="0" borderId="31" xfId="6" applyFont="1" applyFill="1" applyBorder="1">
      <alignment horizontal="left" vertical="center" wrapText="1"/>
    </xf>
    <xf numFmtId="0" fontId="7" fillId="0" borderId="84" xfId="6" applyFont="1" applyFill="1" applyBorder="1">
      <alignment horizontal="left" vertical="center" wrapText="1"/>
    </xf>
    <xf numFmtId="0" fontId="10" fillId="0" borderId="84" xfId="6" applyFont="1" applyFill="1" applyBorder="1">
      <alignment horizontal="left" vertical="center" wrapText="1"/>
    </xf>
    <xf numFmtId="2" fontId="7" fillId="0" borderId="130" xfId="14" applyNumberFormat="1" applyFont="1" applyBorder="1">
      <alignment horizontal="center" vertical="center"/>
    </xf>
    <xf numFmtId="2" fontId="7" fillId="0" borderId="73" xfId="14" applyNumberFormat="1" applyFont="1" applyBorder="1">
      <alignment horizontal="center" vertical="center"/>
    </xf>
    <xf numFmtId="2" fontId="7" fillId="0" borderId="131" xfId="14" applyNumberFormat="1" applyFont="1" applyBorder="1">
      <alignment horizontal="center" vertical="center"/>
    </xf>
    <xf numFmtId="167" fontId="10" fillId="8" borderId="132" xfId="15" applyNumberFormat="1" applyBorder="1">
      <alignment horizontal="center" vertical="center" wrapText="1"/>
      <protection locked="0"/>
    </xf>
    <xf numFmtId="167" fontId="10" fillId="8" borderId="133" xfId="15" applyNumberFormat="1" applyBorder="1">
      <alignment horizontal="center" vertical="center" wrapText="1"/>
      <protection locked="0"/>
    </xf>
    <xf numFmtId="167" fontId="10" fillId="8" borderId="61" xfId="15" applyNumberFormat="1" applyBorder="1">
      <alignment horizontal="center" vertical="center" wrapText="1"/>
      <protection locked="0"/>
    </xf>
    <xf numFmtId="167" fontId="10" fillId="8" borderId="122" xfId="15" applyNumberFormat="1" applyBorder="1">
      <alignment horizontal="center" vertical="center" wrapText="1"/>
      <protection locked="0"/>
    </xf>
    <xf numFmtId="167" fontId="10" fillId="8" borderId="134" xfId="15" applyNumberFormat="1" applyBorder="1">
      <alignment horizontal="center" vertical="center" wrapText="1"/>
      <protection locked="0"/>
    </xf>
    <xf numFmtId="167" fontId="10" fillId="8" borderId="135" xfId="15" applyNumberFormat="1" applyBorder="1">
      <alignment horizontal="center" vertical="center" wrapText="1"/>
      <protection locked="0"/>
    </xf>
    <xf numFmtId="167" fontId="7" fillId="0" borderId="130" xfId="6" applyNumberFormat="1" applyFont="1" applyFill="1" applyBorder="1" applyAlignment="1">
      <alignment horizontal="center" vertical="center" wrapText="1"/>
    </xf>
    <xf numFmtId="167" fontId="7" fillId="0" borderId="73" xfId="6" applyNumberFormat="1" applyFont="1" applyFill="1" applyBorder="1" applyAlignment="1">
      <alignment horizontal="center" vertical="center" wrapText="1"/>
    </xf>
    <xf numFmtId="167" fontId="10" fillId="8" borderId="59" xfId="15" applyNumberFormat="1" applyBorder="1">
      <alignment horizontal="center" vertical="center" wrapText="1"/>
      <protection locked="0"/>
    </xf>
    <xf numFmtId="167" fontId="10" fillId="8" borderId="121" xfId="15" applyNumberFormat="1" applyBorder="1">
      <alignment horizontal="center" vertical="center" wrapText="1"/>
      <protection locked="0"/>
    </xf>
    <xf numFmtId="0" fontId="7" fillId="7" borderId="28" xfId="14" applyFont="1" applyFill="1" applyBorder="1">
      <alignment horizontal="center" vertical="center"/>
    </xf>
    <xf numFmtId="0" fontId="7" fillId="6" borderId="125" xfId="6" applyFont="1" applyBorder="1" applyAlignment="1">
      <alignment horizontal="center" vertical="center" wrapText="1"/>
    </xf>
    <xf numFmtId="0" fontId="7" fillId="6" borderId="25" xfId="6" applyFont="1" applyBorder="1" applyAlignment="1">
      <alignment horizontal="center" vertical="center" wrapText="1"/>
    </xf>
    <xf numFmtId="0" fontId="7" fillId="6" borderId="127" xfId="6" applyFont="1" applyBorder="1" applyAlignment="1">
      <alignment horizontal="center" vertical="center" wrapText="1"/>
    </xf>
    <xf numFmtId="0" fontId="7" fillId="0" borderId="125" xfId="6" applyFont="1" applyFill="1" applyBorder="1" applyAlignment="1">
      <alignment horizontal="center" vertical="center" wrapText="1"/>
    </xf>
    <xf numFmtId="0" fontId="7" fillId="0" borderId="25" xfId="6" applyFont="1" applyFill="1" applyBorder="1" applyAlignment="1">
      <alignment horizontal="center" vertical="center" wrapText="1"/>
    </xf>
    <xf numFmtId="0" fontId="7" fillId="0" borderId="127" xfId="6" applyFont="1" applyFill="1" applyBorder="1" applyAlignment="1">
      <alignment horizontal="center" vertical="center" wrapText="1"/>
    </xf>
    <xf numFmtId="0" fontId="10" fillId="10" borderId="128" xfId="6" applyFont="1" applyFill="1" applyBorder="1" applyAlignment="1">
      <alignment horizontal="center" vertical="center" wrapText="1"/>
    </xf>
    <xf numFmtId="0" fontId="10" fillId="10" borderId="70" xfId="6" applyFont="1" applyFill="1" applyBorder="1" applyAlignment="1">
      <alignment horizontal="center" vertical="center" wrapText="1"/>
    </xf>
    <xf numFmtId="0" fontId="10" fillId="10" borderId="129" xfId="6" applyFont="1" applyFill="1" applyBorder="1" applyAlignment="1">
      <alignment horizontal="center" vertical="center" wrapText="1"/>
    </xf>
    <xf numFmtId="0" fontId="10" fillId="0" borderId="128" xfId="6" applyFont="1" applyFill="1" applyBorder="1" applyAlignment="1">
      <alignment horizontal="center" vertical="center" wrapText="1"/>
    </xf>
    <xf numFmtId="0" fontId="10" fillId="0" borderId="70" xfId="6" applyFont="1" applyFill="1" applyBorder="1" applyAlignment="1">
      <alignment horizontal="center" vertical="center" wrapText="1"/>
    </xf>
    <xf numFmtId="0" fontId="10" fillId="0" borderId="129" xfId="6" applyFont="1" applyFill="1" applyBorder="1" applyAlignment="1">
      <alignment horizontal="center" vertical="center" wrapText="1"/>
    </xf>
    <xf numFmtId="0" fontId="10" fillId="6" borderId="30" xfId="6" applyFont="1" applyBorder="1" applyAlignment="1">
      <alignment horizontal="center" vertical="center" wrapText="1"/>
    </xf>
    <xf numFmtId="0" fontId="10" fillId="6" borderId="124" xfId="6" applyFont="1" applyBorder="1" applyAlignment="1">
      <alignment horizontal="center" vertical="center" wrapText="1"/>
    </xf>
    <xf numFmtId="0" fontId="10" fillId="6" borderId="80" xfId="6" applyFont="1" applyBorder="1" applyAlignment="1">
      <alignment horizontal="center" vertical="center" wrapText="1"/>
    </xf>
    <xf numFmtId="0" fontId="10" fillId="6" borderId="56" xfId="6" applyFont="1" applyBorder="1" applyAlignment="1">
      <alignment horizontal="center" vertical="center" wrapText="1"/>
    </xf>
    <xf numFmtId="0" fontId="10" fillId="6" borderId="83" xfId="6" applyFont="1" applyBorder="1" applyAlignment="1">
      <alignment horizontal="center" vertical="center" wrapText="1"/>
    </xf>
    <xf numFmtId="0" fontId="10" fillId="6" borderId="126" xfId="6" applyFont="1" applyBorder="1" applyAlignment="1">
      <alignment horizontal="center" vertical="center" wrapText="1"/>
    </xf>
    <xf numFmtId="0" fontId="10" fillId="6" borderId="125" xfId="6" applyFont="1" applyBorder="1">
      <alignment horizontal="left" vertical="center" wrapText="1"/>
    </xf>
    <xf numFmtId="0" fontId="10" fillId="6" borderId="25" xfId="6" applyFont="1" applyBorder="1">
      <alignment horizontal="left" vertical="center" wrapText="1"/>
    </xf>
    <xf numFmtId="0" fontId="10" fillId="6" borderId="127" xfId="6" applyFont="1" applyBorder="1">
      <alignment horizontal="left" vertical="center" wrapText="1"/>
    </xf>
    <xf numFmtId="0" fontId="7" fillId="10" borderId="136" xfId="6" applyFont="1" applyFill="1" applyBorder="1" applyAlignment="1">
      <alignment horizontal="center" vertical="center" wrapText="1"/>
    </xf>
    <xf numFmtId="0" fontId="7" fillId="10" borderId="137" xfId="6" applyFont="1" applyFill="1" applyBorder="1" applyAlignment="1">
      <alignment horizontal="center" vertical="center" wrapText="1"/>
    </xf>
    <xf numFmtId="0" fontId="7" fillId="10" borderId="138" xfId="6" applyFont="1" applyFill="1" applyBorder="1" applyAlignment="1">
      <alignment horizontal="center" vertical="center" wrapText="1"/>
    </xf>
    <xf numFmtId="0" fontId="10" fillId="0" borderId="30" xfId="6" applyFont="1" applyFill="1" applyBorder="1" applyAlignment="1">
      <alignment horizontal="center" vertical="center" wrapText="1"/>
    </xf>
    <xf numFmtId="0" fontId="10" fillId="0" borderId="124" xfId="6" applyFont="1" applyFill="1" applyBorder="1" applyAlignment="1">
      <alignment horizontal="center" vertical="center" wrapText="1"/>
    </xf>
    <xf numFmtId="0" fontId="10" fillId="0" borderId="80" xfId="6" applyFont="1" applyFill="1" applyBorder="1" applyAlignment="1">
      <alignment horizontal="center" vertical="center" wrapText="1"/>
    </xf>
    <xf numFmtId="0" fontId="10" fillId="0" borderId="56" xfId="6" applyFont="1" applyFill="1" applyBorder="1" applyAlignment="1">
      <alignment horizontal="center" vertical="center" wrapText="1"/>
    </xf>
    <xf numFmtId="0" fontId="10" fillId="0" borderId="83" xfId="6" applyFont="1" applyFill="1" applyBorder="1" applyAlignment="1">
      <alignment horizontal="center" vertical="center" wrapText="1"/>
    </xf>
    <xf numFmtId="0" fontId="10" fillId="0" borderId="126" xfId="6" applyFont="1" applyFill="1" applyBorder="1" applyAlignment="1">
      <alignment horizontal="center" vertical="center" wrapText="1"/>
    </xf>
    <xf numFmtId="0" fontId="7" fillId="0" borderId="136" xfId="6" applyFont="1" applyFill="1" applyBorder="1" applyAlignment="1">
      <alignment horizontal="center" vertical="center" wrapText="1"/>
    </xf>
    <xf numFmtId="0" fontId="7" fillId="0" borderId="137" xfId="6" applyFont="1" applyFill="1" applyBorder="1" applyAlignment="1">
      <alignment horizontal="center" vertical="center" wrapText="1"/>
    </xf>
    <xf numFmtId="0" fontId="7" fillId="0" borderId="138" xfId="6" applyFont="1" applyFill="1" applyBorder="1" applyAlignment="1">
      <alignment horizontal="center" vertical="center" wrapText="1"/>
    </xf>
    <xf numFmtId="0" fontId="5" fillId="7" borderId="0" xfId="6" applyFill="1" applyBorder="1">
      <alignment horizontal="left" vertical="center" wrapText="1"/>
    </xf>
    <xf numFmtId="0" fontId="7" fillId="6" borderId="69" xfId="3" applyFont="1" applyBorder="1" applyAlignment="1">
      <alignment horizontal="left" vertical="center" wrapText="1"/>
    </xf>
    <xf numFmtId="0" fontId="16" fillId="5" borderId="12" xfId="5" applyFont="1">
      <alignment horizontal="left" vertical="center" wrapText="1"/>
    </xf>
    <xf numFmtId="0" fontId="2" fillId="5" borderId="12" xfId="5" applyFont="1">
      <alignment horizontal="left" vertical="center" wrapText="1"/>
    </xf>
    <xf numFmtId="14" fontId="7" fillId="6" borderId="72" xfId="3" applyNumberFormat="1" applyFont="1" applyBorder="1">
      <alignment horizontal="left" vertical="center"/>
    </xf>
    <xf numFmtId="49" fontId="0" fillId="11" borderId="0" xfId="0" quotePrefix="1" applyNumberFormat="1" applyFill="1">
      <alignment vertical="center"/>
    </xf>
    <xf numFmtId="9" fontId="2" fillId="10" borderId="57" xfId="16" applyFont="1" applyFill="1" applyBorder="1" applyAlignment="1" applyProtection="1">
      <alignment horizontal="center" vertical="center" wrapText="1"/>
      <protection locked="0"/>
    </xf>
    <xf numFmtId="0" fontId="10" fillId="10" borderId="1" xfId="7" applyFont="1" applyFill="1" applyProtection="1">
      <alignment horizontal="left" vertical="center" wrapText="1"/>
      <protection locked="0"/>
    </xf>
    <xf numFmtId="0" fontId="10" fillId="10" borderId="1" xfId="10" applyFont="1" applyFill="1" applyProtection="1">
      <alignment horizontal="center" vertical="center" wrapText="1"/>
      <protection locked="0"/>
    </xf>
    <xf numFmtId="0" fontId="10" fillId="10" borderId="1" xfId="9" applyFont="1" applyFill="1">
      <alignment horizontal="left" vertical="center" wrapText="1"/>
      <protection locked="0"/>
    </xf>
    <xf numFmtId="1" fontId="10" fillId="10" borderId="1" xfId="9" applyNumberFormat="1" applyFont="1" applyFill="1" applyAlignment="1">
      <alignment horizontal="center" vertical="center" wrapText="1"/>
      <protection locked="0"/>
    </xf>
    <xf numFmtId="165" fontId="10" fillId="10" borderId="1" xfId="9" applyNumberFormat="1" applyFont="1" applyFill="1" applyAlignment="1">
      <alignment horizontal="center" vertical="center" wrapText="1"/>
      <protection locked="0"/>
    </xf>
    <xf numFmtId="167" fontId="7" fillId="0" borderId="131" xfId="6" applyNumberFormat="1" applyFont="1" applyFill="1" applyBorder="1" applyAlignment="1">
      <alignment horizontal="center" vertical="center" wrapText="1"/>
    </xf>
    <xf numFmtId="167" fontId="10" fillId="8" borderId="62" xfId="15" applyNumberFormat="1" applyBorder="1">
      <alignment horizontal="center" vertical="center" wrapText="1"/>
      <protection locked="0"/>
    </xf>
    <xf numFmtId="167" fontId="10" fillId="8" borderId="63" xfId="15" applyNumberFormat="1" applyBorder="1">
      <alignment horizontal="center" vertical="center" wrapText="1"/>
      <protection locked="0"/>
    </xf>
    <xf numFmtId="167" fontId="10" fillId="8" borderId="123" xfId="15" applyNumberFormat="1" applyBorder="1">
      <alignment horizontal="center" vertical="center" wrapText="1"/>
      <protection locked="0"/>
    </xf>
    <xf numFmtId="0" fontId="16" fillId="5" borderId="12" xfId="5" applyFont="1">
      <alignment horizontal="left" vertical="center" wrapText="1"/>
    </xf>
    <xf numFmtId="0" fontId="27" fillId="0" borderId="75" xfId="0" applyFont="1" applyBorder="1" applyAlignment="1">
      <alignment horizontal="left" vertical="center" wrapText="1"/>
    </xf>
    <xf numFmtId="0" fontId="27" fillId="0" borderId="4" xfId="0" applyFont="1" applyBorder="1" applyAlignment="1">
      <alignment horizontal="left" vertical="center" wrapText="1"/>
    </xf>
    <xf numFmtId="0" fontId="27" fillId="0" borderId="72" xfId="0" applyFont="1" applyBorder="1" applyAlignment="1">
      <alignment horizontal="left" vertical="center" wrapText="1"/>
    </xf>
    <xf numFmtId="0" fontId="0" fillId="0" borderId="75" xfId="0" applyBorder="1" applyAlignment="1">
      <alignment horizontal="left" vertical="center" wrapText="1"/>
    </xf>
    <xf numFmtId="0" fontId="0" fillId="0" borderId="4" xfId="0" applyBorder="1" applyAlignment="1">
      <alignment horizontal="left" vertical="center" wrapText="1"/>
    </xf>
    <xf numFmtId="0" fontId="0" fillId="0" borderId="72" xfId="0" applyBorder="1" applyAlignment="1">
      <alignment horizontal="left" vertical="center" wrapText="1"/>
    </xf>
    <xf numFmtId="0" fontId="8"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center" vertical="center" wrapText="1"/>
    </xf>
    <xf numFmtId="0" fontId="0" fillId="0" borderId="33" xfId="0" applyBorder="1" applyAlignment="1">
      <alignment horizontal="center" vertical="center" wrapText="1"/>
    </xf>
    <xf numFmtId="0" fontId="0" fillId="0" borderId="16" xfId="0" applyBorder="1" applyAlignment="1">
      <alignment horizontal="center" vertical="center" wrapText="1"/>
    </xf>
    <xf numFmtId="0" fontId="0" fillId="5" borderId="78" xfId="5" applyFont="1" applyBorder="1">
      <alignment horizontal="left" vertical="center" wrapText="1"/>
    </xf>
    <xf numFmtId="0" fontId="0" fillId="5" borderId="8" xfId="5" applyFont="1" applyBorder="1">
      <alignment horizontal="left" vertical="center" wrapText="1"/>
    </xf>
    <xf numFmtId="0" fontId="0" fillId="5" borderId="79" xfId="5" applyFont="1" applyBorder="1">
      <alignment horizontal="left" vertical="center" wrapText="1"/>
    </xf>
    <xf numFmtId="0" fontId="27" fillId="0" borderId="97" xfId="0" applyFont="1" applyBorder="1" applyAlignment="1">
      <alignment horizontal="left" vertical="center" wrapText="1"/>
    </xf>
    <xf numFmtId="0" fontId="27" fillId="0" borderId="2" xfId="0" applyFont="1" applyBorder="1" applyAlignment="1">
      <alignment horizontal="left" vertical="center" wrapText="1"/>
    </xf>
    <xf numFmtId="0" fontId="27" fillId="0" borderId="98" xfId="0" applyFont="1" applyBorder="1" applyAlignment="1">
      <alignment horizontal="left" vertical="center" wrapText="1"/>
    </xf>
    <xf numFmtId="0" fontId="0" fillId="9" borderId="100" xfId="5" applyFont="1" applyFill="1" applyBorder="1">
      <alignment horizontal="left" vertical="center" wrapText="1"/>
    </xf>
    <xf numFmtId="0" fontId="0" fillId="9" borderId="91" xfId="5" applyFont="1" applyFill="1" applyBorder="1">
      <alignment horizontal="left" vertical="center" wrapText="1"/>
    </xf>
    <xf numFmtId="0" fontId="0" fillId="9" borderId="101" xfId="5" applyFont="1" applyFill="1" applyBorder="1">
      <alignment horizontal="left" vertical="center" wrapText="1"/>
    </xf>
    <xf numFmtId="0" fontId="0" fillId="8" borderId="100" xfId="5" applyFont="1" applyFill="1" applyBorder="1">
      <alignment horizontal="left" vertical="center" wrapText="1"/>
    </xf>
    <xf numFmtId="0" fontId="0" fillId="8" borderId="91" xfId="5" applyFont="1" applyFill="1" applyBorder="1">
      <alignment horizontal="left" vertical="center" wrapText="1"/>
    </xf>
    <xf numFmtId="0" fontId="0" fillId="8" borderId="101" xfId="5" applyFont="1" applyFill="1" applyBorder="1">
      <alignment horizontal="left" vertical="center" wrapText="1"/>
    </xf>
    <xf numFmtId="0" fontId="27" fillId="0" borderId="99" xfId="0" applyFont="1" applyBorder="1" applyAlignment="1">
      <alignment horizontal="left" vertical="center" wrapText="1"/>
    </xf>
    <xf numFmtId="0" fontId="27" fillId="0" borderId="65" xfId="0" applyFont="1" applyBorder="1" applyAlignment="1">
      <alignment horizontal="left" vertical="center" wrapText="1"/>
    </xf>
    <xf numFmtId="0" fontId="27" fillId="0" borderId="108" xfId="0" applyFont="1" applyBorder="1" applyAlignment="1">
      <alignment horizontal="left" vertical="center" wrapText="1"/>
    </xf>
    <xf numFmtId="0" fontId="0" fillId="3" borderId="102" xfId="5" applyFont="1" applyFill="1" applyBorder="1">
      <alignment horizontal="left" vertical="center" wrapText="1"/>
    </xf>
    <xf numFmtId="0" fontId="0" fillId="3" borderId="93" xfId="5" applyFont="1" applyFill="1" applyBorder="1">
      <alignment horizontal="left" vertical="center" wrapText="1"/>
    </xf>
    <xf numFmtId="0" fontId="0" fillId="3" borderId="103" xfId="5" applyFont="1" applyFill="1" applyBorder="1">
      <alignment horizontal="left" vertical="center" wrapText="1"/>
    </xf>
    <xf numFmtId="0" fontId="28" fillId="5" borderId="104" xfId="5" applyFont="1" applyBorder="1">
      <alignment horizontal="left" vertical="center" wrapText="1"/>
    </xf>
    <xf numFmtId="0" fontId="28" fillId="5" borderId="51" xfId="5" applyFont="1" applyBorder="1">
      <alignment horizontal="left" vertical="center" wrapText="1"/>
    </xf>
    <xf numFmtId="0" fontId="28" fillId="5" borderId="105" xfId="5" applyFont="1" applyBorder="1">
      <alignment horizontal="left" vertical="center" wrapText="1"/>
    </xf>
    <xf numFmtId="0" fontId="27" fillId="5" borderId="104" xfId="5" applyFont="1" applyBorder="1">
      <alignment horizontal="left" vertical="center" wrapText="1"/>
    </xf>
    <xf numFmtId="0" fontId="27" fillId="5" borderId="51" xfId="5" applyFont="1" applyBorder="1">
      <alignment horizontal="left" vertical="center" wrapText="1"/>
    </xf>
    <xf numFmtId="0" fontId="27" fillId="5" borderId="105" xfId="5" applyFont="1" applyBorder="1">
      <alignment horizontal="left" vertical="center" wrapText="1"/>
    </xf>
    <xf numFmtId="0" fontId="8" fillId="5" borderId="106" xfId="5" applyFont="1" applyBorder="1">
      <alignment horizontal="left" vertical="center" wrapText="1"/>
    </xf>
    <xf numFmtId="0" fontId="22" fillId="5" borderId="92" xfId="5" applyFont="1" applyBorder="1">
      <alignment horizontal="left" vertical="center" wrapText="1"/>
    </xf>
    <xf numFmtId="0" fontId="22" fillId="5" borderId="107" xfId="5" applyFont="1" applyBorder="1">
      <alignment horizontal="left" vertical="center" wrapText="1"/>
    </xf>
    <xf numFmtId="0" fontId="27" fillId="5" borderId="106" xfId="5" applyFont="1" applyBorder="1">
      <alignment horizontal="left" vertical="center" wrapText="1"/>
    </xf>
    <xf numFmtId="0" fontId="27" fillId="5" borderId="92" xfId="5" applyFont="1" applyBorder="1">
      <alignment horizontal="left" vertical="center" wrapText="1"/>
    </xf>
    <xf numFmtId="0" fontId="27" fillId="5" borderId="107" xfId="5" applyFont="1" applyBorder="1">
      <alignment horizontal="left" vertical="center" wrapText="1"/>
    </xf>
    <xf numFmtId="0" fontId="5" fillId="9" borderId="50" xfId="10" applyFont="1" applyBorder="1" applyAlignment="1" applyProtection="1">
      <alignment horizontal="left" vertical="center" wrapText="1"/>
      <protection locked="0"/>
    </xf>
    <xf numFmtId="0" fontId="5" fillId="9" borderId="51" xfId="10" applyFont="1" applyBorder="1" applyAlignment="1" applyProtection="1">
      <alignment horizontal="left" vertical="center" wrapText="1"/>
      <protection locked="0"/>
    </xf>
    <xf numFmtId="0" fontId="5" fillId="9" borderId="52" xfId="10" applyFont="1" applyBorder="1" applyAlignment="1" applyProtection="1">
      <alignment horizontal="left" vertical="center" wrapText="1"/>
      <protection locked="0"/>
    </xf>
    <xf numFmtId="0" fontId="0" fillId="0" borderId="0" xfId="0">
      <alignment vertical="center"/>
    </xf>
    <xf numFmtId="0" fontId="5" fillId="6" borderId="0" xfId="6" applyBorder="1">
      <alignment horizontal="left" vertical="center" wrapText="1"/>
    </xf>
    <xf numFmtId="0" fontId="5" fillId="4" borderId="64" xfId="4" applyFont="1" applyBorder="1" applyAlignment="1">
      <alignment horizontal="center" vertical="center"/>
    </xf>
    <xf numFmtId="0" fontId="5" fillId="4" borderId="65" xfId="4" applyFont="1" applyBorder="1" applyAlignment="1">
      <alignment horizontal="center" vertical="center"/>
    </xf>
    <xf numFmtId="0" fontId="5" fillId="4" borderId="66" xfId="4" applyFont="1" applyBorder="1" applyAlignment="1">
      <alignment horizontal="center" vertical="center"/>
    </xf>
    <xf numFmtId="0" fontId="5" fillId="4" borderId="42" xfId="4" applyFont="1" applyBorder="1" applyAlignment="1">
      <alignment horizontal="center" vertical="center"/>
    </xf>
    <xf numFmtId="0" fontId="5" fillId="4" borderId="24" xfId="4" applyFont="1" applyBorder="1" applyAlignment="1">
      <alignment horizontal="center" vertical="center"/>
    </xf>
    <xf numFmtId="0" fontId="5" fillId="4" borderId="28" xfId="4" applyFont="1" applyBorder="1" applyAlignment="1">
      <alignment horizontal="center" vertical="center"/>
    </xf>
    <xf numFmtId="0" fontId="29" fillId="0" borderId="13" xfId="6" applyFont="1" applyFill="1" applyBorder="1" applyAlignment="1">
      <alignment horizontal="center" vertical="center" wrapText="1"/>
    </xf>
    <xf numFmtId="0" fontId="29" fillId="0" borderId="36" xfId="6" applyFont="1" applyFill="1" applyBorder="1" applyAlignment="1">
      <alignment horizontal="center" vertical="center" wrapText="1"/>
    </xf>
    <xf numFmtId="0" fontId="29" fillId="0" borderId="14" xfId="6" applyFont="1" applyFill="1" applyBorder="1" applyAlignment="1">
      <alignment horizontal="center" vertical="center" wrapText="1"/>
    </xf>
    <xf numFmtId="0" fontId="26" fillId="0" borderId="13" xfId="6" applyFont="1" applyFill="1" applyBorder="1">
      <alignment horizontal="left" vertical="center" wrapText="1"/>
    </xf>
    <xf numFmtId="0" fontId="26" fillId="0" borderId="36" xfId="6" applyFont="1" applyFill="1" applyBorder="1">
      <alignment horizontal="left" vertical="center" wrapText="1"/>
    </xf>
    <xf numFmtId="0" fontId="26" fillId="0" borderId="14" xfId="6" applyFont="1" applyFill="1" applyBorder="1">
      <alignment horizontal="left" vertical="center" wrapText="1"/>
    </xf>
    <xf numFmtId="0" fontId="30" fillId="0" borderId="0" xfId="0" applyFont="1" applyAlignment="1">
      <alignment horizontal="center" vertical="center" wrapText="1"/>
    </xf>
    <xf numFmtId="0" fontId="24" fillId="0" borderId="0" xfId="3" applyFont="1" applyFill="1" applyBorder="1" applyAlignment="1">
      <alignment horizontal="right" vertical="center" wrapText="1"/>
    </xf>
    <xf numFmtId="0" fontId="8" fillId="0" borderId="0" xfId="0" applyFont="1">
      <alignment vertical="center"/>
    </xf>
    <xf numFmtId="0" fontId="48" fillId="0" borderId="0" xfId="0" applyFont="1" applyAlignment="1">
      <alignment horizontal="center" vertical="center"/>
    </xf>
    <xf numFmtId="0" fontId="35" fillId="0" borderId="0" xfId="0" applyFont="1" applyAlignment="1">
      <alignment horizontal="center" vertical="center"/>
    </xf>
    <xf numFmtId="165" fontId="5" fillId="6" borderId="0" xfId="6" applyNumberFormat="1" applyBorder="1" applyAlignment="1">
      <alignment horizontal="left" vertical="center"/>
    </xf>
    <xf numFmtId="0" fontId="16" fillId="5" borderId="45" xfId="5" applyFont="1" applyBorder="1">
      <alignment horizontal="left" vertical="center" wrapText="1"/>
    </xf>
    <xf numFmtId="0" fontId="16" fillId="5" borderId="46" xfId="5" applyFont="1" applyBorder="1">
      <alignment horizontal="left" vertical="center" wrapText="1"/>
    </xf>
    <xf numFmtId="0" fontId="16" fillId="5" borderId="26" xfId="5" applyFont="1" applyBorder="1">
      <alignment horizontal="left" vertical="center" wrapText="1"/>
    </xf>
    <xf numFmtId="0" fontId="16" fillId="5" borderId="58" xfId="5" applyFont="1" applyBorder="1">
      <alignment horizontal="left" vertical="center" wrapText="1"/>
    </xf>
    <xf numFmtId="0" fontId="16" fillId="5" borderId="27" xfId="5" applyFont="1" applyBorder="1">
      <alignment horizontal="left" vertical="center" wrapText="1"/>
    </xf>
    <xf numFmtId="0" fontId="16" fillId="5" borderId="0" xfId="5" applyFont="1" applyBorder="1">
      <alignment horizontal="left" vertical="center" wrapText="1"/>
    </xf>
    <xf numFmtId="0" fontId="5" fillId="4" borderId="3" xfId="4" applyFont="1" applyBorder="1" applyAlignment="1">
      <alignment horizontal="left" vertical="center" wrapText="1"/>
    </xf>
    <xf numFmtId="0" fontId="5" fillId="4" borderId="4" xfId="4" applyFont="1" applyBorder="1" applyAlignment="1">
      <alignment horizontal="left" vertical="center" wrapText="1"/>
    </xf>
    <xf numFmtId="169" fontId="5" fillId="6" borderId="3" xfId="6" applyNumberFormat="1" applyBorder="1" applyAlignment="1">
      <alignment horizontal="center" vertical="center" wrapText="1"/>
    </xf>
    <xf numFmtId="169" fontId="5" fillId="6" borderId="5" xfId="6" applyNumberFormat="1" applyBorder="1" applyAlignment="1">
      <alignment horizontal="center" vertical="center" wrapText="1"/>
    </xf>
    <xf numFmtId="0" fontId="5" fillId="6" borderId="2" xfId="6">
      <alignment horizontal="left" vertical="center" wrapText="1"/>
    </xf>
    <xf numFmtId="0" fontId="2" fillId="8" borderId="41" xfId="9" applyBorder="1">
      <alignment horizontal="left" vertical="center" wrapText="1"/>
      <protection locked="0"/>
    </xf>
    <xf numFmtId="0" fontId="2" fillId="8" borderId="1" xfId="9">
      <alignment horizontal="left" vertical="center" wrapText="1"/>
      <protection locked="0"/>
    </xf>
    <xf numFmtId="0" fontId="5" fillId="3" borderId="3" xfId="6" applyFill="1" applyBorder="1" applyAlignment="1">
      <alignment horizontal="center" vertical="center" wrapText="1"/>
    </xf>
    <xf numFmtId="0" fontId="5" fillId="3" borderId="5" xfId="6" applyFill="1" applyBorder="1" applyAlignment="1">
      <alignment horizontal="center" vertical="center" wrapText="1"/>
    </xf>
    <xf numFmtId="0" fontId="7" fillId="6" borderId="3" xfId="3" applyFont="1" applyBorder="1" applyAlignment="1">
      <alignment horizontal="center" vertical="center"/>
    </xf>
    <xf numFmtId="0" fontId="7" fillId="6" borderId="5" xfId="3" applyFont="1" applyBorder="1" applyAlignment="1">
      <alignment horizontal="center" vertical="center"/>
    </xf>
    <xf numFmtId="0" fontId="11" fillId="8" borderId="1" xfId="9" applyFont="1">
      <alignment horizontal="left" vertical="center" wrapText="1"/>
      <protection locked="0"/>
    </xf>
    <xf numFmtId="0" fontId="7" fillId="6" borderId="2" xfId="3" applyFont="1">
      <alignment horizontal="left" vertical="center"/>
    </xf>
    <xf numFmtId="0" fontId="2" fillId="9" borderId="53" xfId="7" applyBorder="1" applyProtection="1">
      <alignment horizontal="left" vertical="center" wrapText="1"/>
      <protection locked="0"/>
    </xf>
    <xf numFmtId="0" fontId="2" fillId="9" borderId="54" xfId="7" applyBorder="1" applyProtection="1">
      <alignment horizontal="left" vertical="center" wrapText="1"/>
      <protection locked="0"/>
    </xf>
    <xf numFmtId="0" fontId="2" fillId="9" borderId="55" xfId="7" applyBorder="1" applyProtection="1">
      <alignment horizontal="left" vertical="center" wrapText="1"/>
      <protection locked="0"/>
    </xf>
    <xf numFmtId="0" fontId="2" fillId="9" borderId="50" xfId="7" applyBorder="1" applyProtection="1">
      <alignment horizontal="left" vertical="center" wrapText="1"/>
      <protection locked="0"/>
    </xf>
    <xf numFmtId="0" fontId="2" fillId="9" borderId="51" xfId="7" applyBorder="1" applyProtection="1">
      <alignment horizontal="left" vertical="center" wrapText="1"/>
      <protection locked="0"/>
    </xf>
    <xf numFmtId="0" fontId="2" fillId="9" borderId="52" xfId="7" applyBorder="1" applyProtection="1">
      <alignment horizontal="left" vertical="center" wrapText="1"/>
      <protection locked="0"/>
    </xf>
    <xf numFmtId="0" fontId="7" fillId="6" borderId="3" xfId="3" applyFont="1" applyBorder="1" applyAlignment="1">
      <alignment horizontal="left" vertical="center" wrapText="1"/>
    </xf>
    <xf numFmtId="0" fontId="7" fillId="6" borderId="5" xfId="3" applyFont="1" applyBorder="1" applyAlignment="1">
      <alignment horizontal="left" vertical="center" wrapText="1"/>
    </xf>
    <xf numFmtId="0" fontId="7" fillId="0" borderId="0" xfId="3" applyFont="1" applyFill="1" applyBorder="1">
      <alignment horizontal="left" vertical="center"/>
    </xf>
    <xf numFmtId="169" fontId="5" fillId="0" borderId="0" xfId="6" applyNumberFormat="1" applyFill="1" applyBorder="1" applyAlignment="1">
      <alignment horizontal="center" vertical="center" wrapText="1"/>
    </xf>
    <xf numFmtId="0" fontId="27" fillId="0" borderId="109" xfId="0" applyFont="1" applyBorder="1" applyAlignment="1">
      <alignment horizontal="center" vertical="center"/>
    </xf>
    <xf numFmtId="0" fontId="22" fillId="5" borderId="45" xfId="5" applyFont="1" applyBorder="1">
      <alignment horizontal="left" vertical="center" wrapText="1"/>
    </xf>
    <xf numFmtId="0" fontId="22" fillId="5" borderId="47" xfId="5" applyFont="1" applyBorder="1">
      <alignment horizontal="left" vertical="center" wrapText="1"/>
    </xf>
    <xf numFmtId="0" fontId="22" fillId="5" borderId="46" xfId="5" applyFont="1" applyBorder="1">
      <alignment horizontal="left" vertical="center" wrapText="1"/>
    </xf>
    <xf numFmtId="0" fontId="15" fillId="5" borderId="26" xfId="5" applyBorder="1">
      <alignment horizontal="left" vertical="center" wrapText="1"/>
    </xf>
    <xf numFmtId="0" fontId="15" fillId="5" borderId="58" xfId="5" applyBorder="1">
      <alignment horizontal="left" vertical="center" wrapText="1"/>
    </xf>
    <xf numFmtId="0" fontId="15" fillId="5" borderId="27" xfId="5" applyBorder="1">
      <alignment horizontal="left" vertical="center" wrapText="1"/>
    </xf>
    <xf numFmtId="49" fontId="2" fillId="8" borderId="1" xfId="9" applyNumberFormat="1">
      <alignment horizontal="left" vertical="center" wrapText="1"/>
      <protection locked="0"/>
    </xf>
    <xf numFmtId="49" fontId="37" fillId="8" borderId="1" xfId="17" applyNumberFormat="1" applyFont="1" applyFill="1" applyBorder="1" applyAlignment="1" applyProtection="1">
      <alignment horizontal="left" vertical="center" wrapText="1"/>
      <protection locked="0"/>
    </xf>
    <xf numFmtId="0" fontId="15" fillId="5" borderId="12" xfId="5">
      <alignment horizontal="left" vertical="center" wrapText="1"/>
    </xf>
    <xf numFmtId="0" fontId="16" fillId="5" borderId="12" xfId="5" applyFont="1">
      <alignment horizontal="left" vertical="center" wrapText="1"/>
    </xf>
    <xf numFmtId="0" fontId="5" fillId="8" borderId="1" xfId="9" applyFont="1">
      <alignment horizontal="left" vertical="center" wrapText="1"/>
      <protection locked="0"/>
    </xf>
    <xf numFmtId="0" fontId="27" fillId="0" borderId="0" xfId="0" applyFont="1">
      <alignment vertical="center"/>
    </xf>
    <xf numFmtId="0" fontId="2" fillId="8" borderId="1" xfId="2">
      <alignment horizontal="left" vertical="top" wrapText="1"/>
      <protection locked="0"/>
    </xf>
    <xf numFmtId="170" fontId="2" fillId="8" borderId="39" xfId="13" applyNumberFormat="1" applyFont="1" applyFill="1" applyBorder="1" applyAlignment="1" applyProtection="1">
      <alignment horizontal="left" vertical="center" wrapText="1"/>
      <protection locked="0"/>
    </xf>
    <xf numFmtId="170" fontId="2" fillId="8" borderId="9" xfId="13" applyNumberFormat="1" applyFont="1" applyFill="1" applyBorder="1" applyAlignment="1" applyProtection="1">
      <alignment horizontal="left" vertical="center" wrapText="1"/>
      <protection locked="0"/>
    </xf>
    <xf numFmtId="170" fontId="2" fillId="8" borderId="40" xfId="13" applyNumberFormat="1" applyFont="1" applyFill="1" applyBorder="1" applyAlignment="1" applyProtection="1">
      <alignment horizontal="left" vertical="center" wrapText="1"/>
      <protection locked="0"/>
    </xf>
    <xf numFmtId="0" fontId="7" fillId="6" borderId="4" xfId="3" applyFont="1" applyBorder="1" applyAlignment="1">
      <alignment horizontal="left" vertical="center" wrapText="1"/>
    </xf>
    <xf numFmtId="0" fontId="3" fillId="6" borderId="3" xfId="3" applyBorder="1" applyAlignment="1">
      <alignment horizontal="left" vertical="center" wrapText="1"/>
    </xf>
    <xf numFmtId="0" fontId="3" fillId="6" borderId="4" xfId="3" applyBorder="1" applyAlignment="1">
      <alignment horizontal="left" vertical="center" wrapText="1"/>
    </xf>
    <xf numFmtId="0" fontId="3" fillId="6" borderId="5" xfId="3" applyBorder="1" applyAlignment="1">
      <alignment horizontal="left" vertical="center" wrapText="1"/>
    </xf>
    <xf numFmtId="49" fontId="2" fillId="8" borderId="6" xfId="9" applyNumberFormat="1" applyBorder="1">
      <alignment horizontal="left" vertical="center" wrapText="1"/>
      <protection locked="0"/>
    </xf>
    <xf numFmtId="49" fontId="2" fillId="8" borderId="10" xfId="9" applyNumberFormat="1" applyBorder="1">
      <alignment horizontal="left" vertical="center" wrapText="1"/>
      <protection locked="0"/>
    </xf>
    <xf numFmtId="49" fontId="2" fillId="8" borderId="7" xfId="9" applyNumberFormat="1" applyBorder="1">
      <alignment horizontal="left" vertical="center" wrapText="1"/>
      <protection locked="0"/>
    </xf>
    <xf numFmtId="49" fontId="2" fillId="8" borderId="25" xfId="9" applyNumberFormat="1" applyBorder="1">
      <alignment horizontal="left" vertical="center" wrapText="1"/>
      <protection locked="0"/>
    </xf>
    <xf numFmtId="49" fontId="2" fillId="8" borderId="37" xfId="9" applyNumberFormat="1" applyBorder="1">
      <alignment horizontal="left" vertical="center" wrapText="1"/>
      <protection locked="0"/>
    </xf>
    <xf numFmtId="49" fontId="2" fillId="8" borderId="38" xfId="9" applyNumberFormat="1" applyBorder="1">
      <alignment horizontal="left" vertical="center" wrapText="1"/>
      <protection locked="0"/>
    </xf>
    <xf numFmtId="0" fontId="2" fillId="9" borderId="50" xfId="7" applyBorder="1" applyAlignment="1" applyProtection="1">
      <alignment vertical="center" wrapText="1"/>
      <protection locked="0"/>
    </xf>
    <xf numFmtId="0" fontId="2" fillId="9" borderId="51" xfId="7" applyBorder="1" applyAlignment="1" applyProtection="1">
      <alignment vertical="center" wrapText="1"/>
      <protection locked="0"/>
    </xf>
    <xf numFmtId="0" fontId="2" fillId="9" borderId="52" xfId="7" applyBorder="1" applyAlignment="1" applyProtection="1">
      <alignment vertical="center" wrapText="1"/>
      <protection locked="0"/>
    </xf>
    <xf numFmtId="0" fontId="5" fillId="4" borderId="94" xfId="4" applyFont="1" applyBorder="1" applyAlignment="1">
      <alignment horizontal="left" vertical="center" wrapText="1"/>
    </xf>
    <xf numFmtId="0" fontId="5" fillId="4" borderId="95" xfId="4" applyFont="1" applyBorder="1" applyAlignment="1">
      <alignment horizontal="left" vertical="center" wrapText="1"/>
    </xf>
    <xf numFmtId="0" fontId="5" fillId="4" borderId="110" xfId="4" applyFont="1" applyBorder="1" applyAlignment="1">
      <alignment horizontal="left" vertical="center" wrapText="1"/>
    </xf>
    <xf numFmtId="0" fontId="25" fillId="2" borderId="0" xfId="1" applyAlignment="1">
      <alignment horizontal="left" vertical="center" wrapText="1"/>
    </xf>
    <xf numFmtId="0" fontId="0" fillId="0" borderId="0" xfId="0" applyAlignment="1">
      <alignment horizontal="left" vertical="center"/>
    </xf>
    <xf numFmtId="0" fontId="20" fillId="8" borderId="6" xfId="9" applyFont="1" applyBorder="1">
      <alignment horizontal="left" vertical="center" wrapText="1"/>
      <protection locked="0"/>
    </xf>
    <xf numFmtId="0" fontId="20" fillId="8" borderId="10" xfId="9" applyFont="1" applyBorder="1">
      <alignment horizontal="left" vertical="center" wrapText="1"/>
      <protection locked="0"/>
    </xf>
    <xf numFmtId="0" fontId="20" fillId="8" borderId="7" xfId="9" applyFont="1" applyBorder="1">
      <alignment horizontal="left" vertical="center" wrapText="1"/>
      <protection locked="0"/>
    </xf>
    <xf numFmtId="0" fontId="2" fillId="8" borderId="53" xfId="9" applyBorder="1">
      <alignment horizontal="left" vertical="center" wrapText="1"/>
      <protection locked="0"/>
    </xf>
    <xf numFmtId="0" fontId="2" fillId="8" borderId="54" xfId="9" applyBorder="1">
      <alignment horizontal="left" vertical="center" wrapText="1"/>
      <protection locked="0"/>
    </xf>
    <xf numFmtId="0" fontId="2" fillId="8" borderId="55" xfId="9" applyBorder="1">
      <alignment horizontal="left" vertical="center" wrapText="1"/>
      <protection locked="0"/>
    </xf>
    <xf numFmtId="0" fontId="3" fillId="6" borderId="94" xfId="3" applyBorder="1" applyAlignment="1">
      <alignment horizontal="left" vertical="center" wrapText="1"/>
    </xf>
    <xf numFmtId="0" fontId="3" fillId="6" borderId="95" xfId="3" applyBorder="1" applyAlignment="1">
      <alignment horizontal="left" vertical="center" wrapText="1"/>
    </xf>
    <xf numFmtId="0" fontId="15" fillId="5" borderId="45" xfId="5" applyBorder="1">
      <alignment horizontal="left" vertical="center" wrapText="1"/>
    </xf>
    <xf numFmtId="0" fontId="15" fillId="5" borderId="47" xfId="5" applyBorder="1">
      <alignment horizontal="left" vertical="center" wrapText="1"/>
    </xf>
    <xf numFmtId="0" fontId="15" fillId="5" borderId="46" xfId="5" applyBorder="1">
      <alignment horizontal="left" vertical="center" wrapText="1"/>
    </xf>
    <xf numFmtId="0" fontId="18" fillId="5" borderId="45" xfId="5" applyFont="1" applyBorder="1">
      <alignment horizontal="left" vertical="center" wrapText="1"/>
    </xf>
    <xf numFmtId="0" fontId="18" fillId="5" borderId="47" xfId="5" applyFont="1" applyBorder="1">
      <alignment horizontal="left" vertical="center" wrapText="1"/>
    </xf>
    <xf numFmtId="0" fontId="18" fillId="5" borderId="46" xfId="5" applyFont="1" applyBorder="1">
      <alignment horizontal="left" vertical="center" wrapText="1"/>
    </xf>
    <xf numFmtId="0" fontId="19" fillId="5" borderId="45" xfId="5" applyFont="1" applyBorder="1" applyAlignment="1">
      <alignment horizontal="center" vertical="center" wrapText="1"/>
    </xf>
    <xf numFmtId="0" fontId="19" fillId="5" borderId="47" xfId="5" applyFont="1" applyBorder="1" applyAlignment="1">
      <alignment horizontal="center" vertical="center" wrapText="1"/>
    </xf>
    <xf numFmtId="0" fontId="19" fillId="5" borderId="46" xfId="5" applyFont="1" applyBorder="1" applyAlignment="1">
      <alignment horizontal="center" vertical="center" wrapText="1"/>
    </xf>
    <xf numFmtId="0" fontId="2" fillId="8" borderId="41" xfId="2" applyBorder="1">
      <alignment horizontal="left" vertical="top" wrapText="1"/>
      <protection locked="0"/>
    </xf>
    <xf numFmtId="0" fontId="6" fillId="8" borderId="50" xfId="9" applyFont="1" applyBorder="1">
      <alignment horizontal="left" vertical="center" wrapText="1"/>
      <protection locked="0"/>
    </xf>
    <xf numFmtId="0" fontId="6" fillId="8" borderId="51" xfId="9" applyFont="1" applyBorder="1">
      <alignment horizontal="left" vertical="center" wrapText="1"/>
      <protection locked="0"/>
    </xf>
    <xf numFmtId="0" fontId="6" fillId="8" borderId="52" xfId="9" applyFont="1" applyBorder="1">
      <alignment horizontal="left" vertical="center" wrapText="1"/>
      <protection locked="0"/>
    </xf>
    <xf numFmtId="0" fontId="10" fillId="6" borderId="49" xfId="3" applyFont="1" applyBorder="1" applyAlignment="1">
      <alignment horizontal="center" vertical="center"/>
    </xf>
    <xf numFmtId="0" fontId="10" fillId="6" borderId="11" xfId="3" applyFont="1" applyBorder="1" applyAlignment="1">
      <alignment horizontal="center" vertical="center"/>
    </xf>
    <xf numFmtId="0" fontId="16" fillId="5" borderId="88" xfId="5" applyFont="1" applyBorder="1">
      <alignment horizontal="left" vertical="center" wrapText="1"/>
    </xf>
    <xf numFmtId="0" fontId="16" fillId="5" borderId="89" xfId="5" applyFont="1" applyBorder="1">
      <alignment horizontal="left" vertical="center" wrapText="1"/>
    </xf>
    <xf numFmtId="0" fontId="16" fillId="5" borderId="90" xfId="5" applyFont="1" applyBorder="1">
      <alignment horizontal="left" vertical="center" wrapText="1"/>
    </xf>
    <xf numFmtId="0" fontId="16" fillId="5" borderId="47" xfId="5" applyFont="1" applyBorder="1">
      <alignment horizontal="left" vertical="center" wrapText="1"/>
    </xf>
    <xf numFmtId="0" fontId="24" fillId="5" borderId="45" xfId="5" applyFont="1" applyBorder="1">
      <alignment horizontal="left" vertical="center" wrapText="1"/>
    </xf>
    <xf numFmtId="0" fontId="24" fillId="5" borderId="47" xfId="5" applyFont="1" applyBorder="1">
      <alignment horizontal="left" vertical="center" wrapText="1"/>
    </xf>
    <xf numFmtId="0" fontId="24" fillId="5" borderId="46" xfId="5" applyFont="1" applyBorder="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6" borderId="26" xfId="3" applyBorder="1">
      <alignment horizontal="left" vertical="center"/>
    </xf>
    <xf numFmtId="0" fontId="3" fillId="6" borderId="27" xfId="3" applyBorder="1">
      <alignment horizontal="left" vertical="center"/>
    </xf>
    <xf numFmtId="0" fontId="3" fillId="6" borderId="2" xfId="3" applyAlignment="1">
      <alignment horizontal="center" vertical="center"/>
    </xf>
    <xf numFmtId="0" fontId="2" fillId="10" borderId="1" xfId="20" applyFont="1" applyFill="1">
      <alignment horizontal="left" vertical="top" wrapText="1"/>
      <protection locked="0"/>
    </xf>
    <xf numFmtId="165" fontId="5" fillId="4" borderId="4" xfId="9" applyNumberFormat="1" applyFont="1" applyFill="1" applyBorder="1" applyAlignment="1" applyProtection="1">
      <alignment horizontal="right" vertical="center"/>
    </xf>
    <xf numFmtId="165" fontId="5" fillId="4" borderId="5" xfId="9" applyNumberFormat="1" applyFont="1" applyFill="1" applyBorder="1" applyAlignment="1" applyProtection="1">
      <alignment horizontal="right" vertical="center"/>
    </xf>
    <xf numFmtId="0" fontId="5" fillId="4" borderId="5" xfId="4" applyFont="1" applyBorder="1" applyAlignment="1">
      <alignment horizontal="left" vertical="center" wrapText="1"/>
    </xf>
    <xf numFmtId="165" fontId="11" fillId="3" borderId="4" xfId="12" applyNumberFormat="1" applyFont="1" applyBorder="1" applyAlignment="1">
      <alignment horizontal="right" vertical="center"/>
    </xf>
    <xf numFmtId="165" fontId="11" fillId="3" borderId="5" xfId="12" applyNumberFormat="1" applyFont="1" applyBorder="1" applyAlignment="1">
      <alignment horizontal="right" vertical="center"/>
    </xf>
    <xf numFmtId="0" fontId="16" fillId="10" borderId="50" xfId="7" applyFont="1" applyFill="1" applyBorder="1" applyProtection="1">
      <alignment horizontal="left" vertical="center" wrapText="1"/>
      <protection locked="0"/>
    </xf>
    <xf numFmtId="0" fontId="16" fillId="10" borderId="51" xfId="7" applyFont="1" applyFill="1" applyBorder="1" applyProtection="1">
      <alignment horizontal="left" vertical="center" wrapText="1"/>
      <protection locked="0"/>
    </xf>
    <xf numFmtId="0" fontId="16" fillId="10" borderId="52" xfId="7" applyFont="1" applyFill="1" applyBorder="1" applyProtection="1">
      <alignment horizontal="left" vertical="center" wrapText="1"/>
      <protection locked="0"/>
    </xf>
    <xf numFmtId="0" fontId="15" fillId="5" borderId="88" xfId="5" applyBorder="1">
      <alignment horizontal="left" vertical="center" wrapText="1"/>
    </xf>
    <xf numFmtId="0" fontId="15" fillId="5" borderId="89" xfId="5" applyBorder="1">
      <alignment horizontal="left" vertical="center" wrapText="1"/>
    </xf>
    <xf numFmtId="0" fontId="15" fillId="5" borderId="90" xfId="5" applyBorder="1">
      <alignment horizontal="left" vertical="center" wrapText="1"/>
    </xf>
    <xf numFmtId="0" fontId="23" fillId="5" borderId="0" xfId="5" applyFont="1" applyBorder="1">
      <alignment horizontal="left" vertical="center" wrapText="1"/>
    </xf>
    <xf numFmtId="0" fontId="25" fillId="2" borderId="0" xfId="1">
      <alignment vertical="center"/>
    </xf>
    <xf numFmtId="0" fontId="3" fillId="6" borderId="26" xfId="3" applyBorder="1" applyAlignment="1">
      <alignment horizontal="left" vertical="center" wrapText="1"/>
    </xf>
    <xf numFmtId="0" fontId="3" fillId="6" borderId="27" xfId="3" applyBorder="1" applyAlignment="1">
      <alignment horizontal="left" vertical="center" wrapText="1"/>
    </xf>
    <xf numFmtId="0" fontId="7" fillId="6" borderId="28" xfId="3" applyFont="1" applyBorder="1" applyAlignment="1">
      <alignment horizontal="center" vertical="center" wrapText="1"/>
    </xf>
    <xf numFmtId="0" fontId="7" fillId="6" borderId="29" xfId="3" applyFont="1" applyBorder="1" applyAlignment="1">
      <alignment horizontal="center" vertical="center"/>
    </xf>
    <xf numFmtId="0" fontId="3" fillId="6" borderId="26" xfId="3" applyBorder="1" applyAlignment="1">
      <alignment horizontal="center" vertical="center" wrapText="1"/>
    </xf>
    <xf numFmtId="0" fontId="3" fillId="6" borderId="27" xfId="3" applyBorder="1" applyAlignment="1">
      <alignment horizontal="center" vertical="center" wrapText="1"/>
    </xf>
    <xf numFmtId="0" fontId="3" fillId="6" borderId="26" xfId="3" applyBorder="1" applyAlignment="1">
      <alignment horizontal="center" vertical="center"/>
    </xf>
    <xf numFmtId="0" fontId="3" fillId="6" borderId="27" xfId="3" applyBorder="1" applyAlignment="1">
      <alignment horizontal="center" vertical="center"/>
    </xf>
    <xf numFmtId="0" fontId="3" fillId="6" borderId="42" xfId="3" applyBorder="1" applyAlignment="1">
      <alignment horizontal="center" vertical="center" wrapText="1"/>
    </xf>
    <xf numFmtId="0" fontId="3" fillId="6" borderId="49" xfId="3" applyBorder="1" applyAlignment="1">
      <alignment horizontal="center" vertical="center"/>
    </xf>
    <xf numFmtId="0" fontId="7" fillId="6" borderId="2" xfId="3" applyFont="1" applyAlignment="1">
      <alignment horizontal="center" vertical="center" wrapText="1"/>
    </xf>
    <xf numFmtId="0" fontId="1" fillId="4" borderId="3" xfId="4" applyBorder="1">
      <alignment horizontal="left" vertical="center"/>
    </xf>
    <xf numFmtId="0" fontId="1" fillId="4" borderId="4" xfId="4" applyBorder="1">
      <alignment horizontal="left" vertical="center"/>
    </xf>
    <xf numFmtId="0" fontId="1" fillId="4" borderId="5" xfId="4" applyBorder="1">
      <alignment horizontal="left" vertical="center"/>
    </xf>
    <xf numFmtId="0" fontId="5" fillId="4" borderId="2" xfId="4" applyFont="1">
      <alignment horizontal="left" vertical="center"/>
    </xf>
    <xf numFmtId="0" fontId="7" fillId="6" borderId="3" xfId="3" applyFont="1" applyBorder="1">
      <alignment horizontal="left" vertical="center"/>
    </xf>
    <xf numFmtId="0" fontId="2" fillId="8" borderId="44" xfId="2" applyBorder="1">
      <alignment horizontal="left" vertical="top" wrapText="1"/>
      <protection locked="0"/>
    </xf>
    <xf numFmtId="0" fontId="9" fillId="5" borderId="0" xfId="5" applyFont="1" applyBorder="1">
      <alignment horizontal="left" vertical="center" wrapText="1"/>
    </xf>
    <xf numFmtId="0" fontId="15" fillId="5" borderId="0" xfId="5" applyBorder="1">
      <alignment horizontal="left" vertical="center" wrapText="1"/>
    </xf>
    <xf numFmtId="0" fontId="2" fillId="8" borderId="6" xfId="2" applyBorder="1">
      <alignment horizontal="left" vertical="top" wrapText="1"/>
      <protection locked="0"/>
    </xf>
    <xf numFmtId="0" fontId="2" fillId="8" borderId="10" xfId="2" applyBorder="1">
      <alignment horizontal="left" vertical="top" wrapText="1"/>
      <protection locked="0"/>
    </xf>
    <xf numFmtId="0" fontId="2" fillId="8" borderId="7" xfId="2" applyBorder="1">
      <alignment horizontal="left" vertical="top" wrapText="1"/>
      <protection locked="0"/>
    </xf>
    <xf numFmtId="0" fontId="9" fillId="5" borderId="45" xfId="5" applyFont="1" applyBorder="1">
      <alignment horizontal="left" vertical="center" wrapText="1"/>
    </xf>
    <xf numFmtId="0" fontId="24" fillId="6" borderId="3" xfId="11" applyFont="1" applyBorder="1" applyAlignment="1">
      <alignment horizontal="left" vertical="center" wrapText="1"/>
    </xf>
    <xf numFmtId="0" fontId="24" fillId="6" borderId="4" xfId="11" applyFont="1" applyBorder="1" applyAlignment="1">
      <alignment horizontal="left" vertical="center" wrapText="1"/>
    </xf>
    <xf numFmtId="0" fontId="7" fillId="7" borderId="42" xfId="14" applyFont="1" applyFill="1" applyBorder="1" applyAlignment="1">
      <alignment horizontal="center" vertical="center" wrapText="1"/>
    </xf>
    <xf numFmtId="0" fontId="7" fillId="7" borderId="120" xfId="14" applyFont="1" applyFill="1" applyBorder="1" applyAlignment="1">
      <alignment horizontal="center" vertical="center" wrapText="1"/>
    </xf>
    <xf numFmtId="0" fontId="7" fillId="7" borderId="21" xfId="14" applyFont="1" applyFill="1" applyBorder="1" applyAlignment="1">
      <alignment horizontal="center" vertical="center" wrapText="1"/>
    </xf>
    <xf numFmtId="0" fontId="7" fillId="7" borderId="22" xfId="14" applyFont="1" applyFill="1" applyBorder="1" applyAlignment="1">
      <alignment horizontal="center" vertical="center" wrapText="1"/>
    </xf>
    <xf numFmtId="0" fontId="7" fillId="7" borderId="4" xfId="14" applyFont="1" applyFill="1" applyBorder="1">
      <alignment horizontal="center" vertical="center"/>
    </xf>
    <xf numFmtId="0" fontId="7" fillId="7" borderId="5" xfId="14" applyFont="1" applyFill="1" applyBorder="1">
      <alignment horizontal="center" vertical="center"/>
    </xf>
    <xf numFmtId="0" fontId="7" fillId="7" borderId="26" xfId="14" applyFont="1" applyFill="1" applyBorder="1">
      <alignment horizontal="center" vertical="center"/>
    </xf>
    <xf numFmtId="0" fontId="7" fillId="7" borderId="58" xfId="14" applyFont="1" applyFill="1" applyBorder="1">
      <alignment horizontal="center" vertical="center"/>
    </xf>
    <xf numFmtId="0" fontId="2" fillId="5" borderId="26" xfId="5" applyFont="1" applyBorder="1">
      <alignment horizontal="left" vertical="center" wrapText="1"/>
    </xf>
    <xf numFmtId="0" fontId="2" fillId="5" borderId="58" xfId="5" applyFont="1" applyBorder="1">
      <alignment horizontal="left" vertical="center" wrapText="1"/>
    </xf>
    <xf numFmtId="0" fontId="2" fillId="5" borderId="27" xfId="5" applyFont="1" applyBorder="1">
      <alignment horizontal="left" vertical="center" wrapText="1"/>
    </xf>
    <xf numFmtId="0" fontId="5" fillId="5" borderId="0" xfId="5" applyFont="1" applyBorder="1">
      <alignment horizontal="left" vertical="center" wrapText="1"/>
    </xf>
    <xf numFmtId="0" fontId="7" fillId="7" borderId="26" xfId="14" applyFont="1" applyFill="1" applyBorder="1" applyAlignment="1">
      <alignment horizontal="center" vertical="center" wrapText="1"/>
    </xf>
    <xf numFmtId="0" fontId="7" fillId="7" borderId="58" xfId="14" applyFont="1" applyFill="1" applyBorder="1" applyAlignment="1">
      <alignment horizontal="center" vertical="center" wrapText="1"/>
    </xf>
    <xf numFmtId="0" fontId="3" fillId="6" borderId="76" xfId="11" applyFont="1" applyBorder="1">
      <alignment vertical="center"/>
    </xf>
    <xf numFmtId="0" fontId="3" fillId="6" borderId="26" xfId="11" applyFont="1" applyBorder="1">
      <alignment vertical="center"/>
    </xf>
    <xf numFmtId="0" fontId="3" fillId="6" borderId="77" xfId="11" applyFont="1" applyBorder="1">
      <alignment vertical="center"/>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3" fillId="4" borderId="75" xfId="4" applyFont="1" applyBorder="1">
      <alignment horizontal="left" vertical="center"/>
    </xf>
    <xf numFmtId="0" fontId="3" fillId="4" borderId="4" xfId="4" applyFont="1" applyBorder="1">
      <alignment horizontal="left" vertical="center"/>
    </xf>
    <xf numFmtId="0" fontId="3" fillId="4" borderId="72" xfId="4" applyFont="1" applyBorder="1">
      <alignment horizontal="left" vertical="center"/>
    </xf>
    <xf numFmtId="49" fontId="4" fillId="0" borderId="13"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2" fillId="8" borderId="80" xfId="2" applyBorder="1">
      <alignment horizontal="left" vertical="top" wrapText="1"/>
      <protection locked="0"/>
    </xf>
    <xf numFmtId="0" fontId="2" fillId="8" borderId="35" xfId="2" applyBorder="1">
      <alignment horizontal="left" vertical="top" wrapText="1"/>
      <protection locked="0"/>
    </xf>
    <xf numFmtId="0" fontId="7" fillId="9" borderId="80" xfId="7" applyFont="1" applyBorder="1" applyProtection="1">
      <alignment horizontal="left" vertical="center" wrapText="1"/>
      <protection locked="0"/>
    </xf>
    <xf numFmtId="0" fontId="7" fillId="9" borderId="1" xfId="7" applyFont="1" applyProtection="1">
      <alignment horizontal="left" vertical="center" wrapText="1"/>
      <protection locked="0"/>
    </xf>
    <xf numFmtId="0" fontId="7" fillId="9" borderId="35" xfId="7" applyFont="1" applyBorder="1" applyProtection="1">
      <alignment horizontal="left" vertical="center" wrapText="1"/>
      <protection locked="0"/>
    </xf>
    <xf numFmtId="0" fontId="2" fillId="8" borderId="83" xfId="2" applyBorder="1">
      <alignment horizontal="left" vertical="top" wrapText="1"/>
      <protection locked="0"/>
    </xf>
    <xf numFmtId="0" fontId="2" fillId="8" borderId="84" xfId="2" applyBorder="1">
      <alignment horizontal="left" vertical="top" wrapText="1"/>
      <protection locked="0"/>
    </xf>
    <xf numFmtId="0" fontId="2" fillId="8" borderId="32" xfId="2" applyBorder="1">
      <alignment horizontal="left" vertical="top" wrapText="1"/>
      <protection locked="0"/>
    </xf>
    <xf numFmtId="0" fontId="7" fillId="9" borderId="81" xfId="7" applyFont="1" applyBorder="1" applyProtection="1">
      <alignment horizontal="left" vertical="center" wrapText="1"/>
      <protection locked="0"/>
    </xf>
    <xf numFmtId="0" fontId="7" fillId="9" borderId="54" xfId="7" applyFont="1" applyBorder="1" applyProtection="1">
      <alignment horizontal="left" vertical="center" wrapText="1"/>
      <protection locked="0"/>
    </xf>
    <xf numFmtId="0" fontId="7" fillId="9" borderId="82" xfId="7" applyFont="1" applyBorder="1" applyProtection="1">
      <alignment horizontal="left" vertical="center" wrapText="1"/>
      <protection locked="0"/>
    </xf>
    <xf numFmtId="0" fontId="7" fillId="9" borderId="112" xfId="7" applyFont="1" applyBorder="1" applyProtection="1">
      <alignment horizontal="left" vertical="center" wrapText="1"/>
      <protection locked="0"/>
    </xf>
    <xf numFmtId="0" fontId="7" fillId="9" borderId="38" xfId="7" applyFont="1" applyBorder="1" applyProtection="1">
      <alignment horizontal="left" vertical="center" wrapText="1"/>
      <protection locked="0"/>
    </xf>
    <xf numFmtId="0" fontId="2" fillId="8" borderId="85" xfId="2" applyBorder="1">
      <alignment horizontal="left" vertical="top" wrapText="1"/>
      <protection locked="0"/>
    </xf>
    <xf numFmtId="0" fontId="3" fillId="6" borderId="28" xfId="11" applyFont="1" applyBorder="1">
      <alignment vertical="center"/>
    </xf>
    <xf numFmtId="0" fontId="2" fillId="8" borderId="38" xfId="2" applyBorder="1">
      <alignment horizontal="left" vertical="top" wrapText="1"/>
      <protection locked="0"/>
    </xf>
    <xf numFmtId="0" fontId="7" fillId="9" borderId="74" xfId="7" applyFont="1" applyBorder="1" applyProtection="1">
      <alignment horizontal="left" vertical="center" wrapText="1"/>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49" fontId="2" fillId="8" borderId="50" xfId="9" applyNumberFormat="1" applyBorder="1" applyAlignment="1">
      <alignment horizontal="center" vertical="center" wrapText="1"/>
      <protection locked="0"/>
    </xf>
    <xf numFmtId="49" fontId="2" fillId="8" borderId="51" xfId="9" applyNumberFormat="1" applyBorder="1" applyAlignment="1">
      <alignment horizontal="center" vertical="center" wrapText="1"/>
      <protection locked="0"/>
    </xf>
    <xf numFmtId="49" fontId="2" fillId="8" borderId="52" xfId="9" applyNumberFormat="1" applyBorder="1" applyAlignment="1">
      <alignment horizontal="center" vertical="center" wrapText="1"/>
      <protection locked="0"/>
    </xf>
    <xf numFmtId="0" fontId="2" fillId="0" borderId="0" xfId="0" applyFont="1" applyAlignment="1">
      <alignment horizontal="justify" vertical="center" wrapText="1"/>
    </xf>
    <xf numFmtId="0" fontId="8" fillId="0" borderId="0" xfId="0" applyFont="1" applyAlignment="1">
      <alignment horizontal="right" vertical="center" wrapText="1"/>
    </xf>
    <xf numFmtId="0" fontId="20" fillId="0" borderId="0" xfId="0" applyFont="1" applyAlignment="1">
      <alignment horizontal="right" vertical="center" wrapText="1"/>
    </xf>
    <xf numFmtId="0" fontId="27" fillId="0" borderId="0" xfId="0" applyFont="1" applyAlignment="1">
      <alignment horizontal="justify" vertical="center" wrapText="1"/>
    </xf>
    <xf numFmtId="0" fontId="27" fillId="0" borderId="114" xfId="0" applyFont="1" applyBorder="1" applyAlignment="1">
      <alignment horizontal="left" vertical="center" wrapText="1"/>
    </xf>
    <xf numFmtId="0" fontId="27" fillId="0" borderId="115" xfId="0" applyFont="1" applyBorder="1" applyAlignment="1">
      <alignment horizontal="left" vertical="center" wrapText="1"/>
    </xf>
    <xf numFmtId="0" fontId="27" fillId="0" borderId="116" xfId="0" applyFont="1" applyBorder="1" applyAlignment="1">
      <alignment horizontal="left" vertical="center" wrapText="1"/>
    </xf>
    <xf numFmtId="0" fontId="0" fillId="7" borderId="13" xfId="0" applyFill="1" applyBorder="1" applyAlignment="1">
      <alignment horizontal="center" vertical="center" wrapText="1"/>
    </xf>
    <xf numFmtId="0" fontId="0" fillId="7" borderId="36" xfId="0" applyFill="1" applyBorder="1" applyAlignment="1">
      <alignment horizontal="center" vertical="center" wrapText="1"/>
    </xf>
    <xf numFmtId="0" fontId="0" fillId="7" borderId="14" xfId="0" applyFill="1" applyBorder="1" applyAlignment="1">
      <alignment horizontal="center" vertical="center" wrapText="1"/>
    </xf>
    <xf numFmtId="0" fontId="27" fillId="0" borderId="13" xfId="0" applyFont="1" applyBorder="1" applyAlignment="1">
      <alignment horizontal="left" vertical="center" wrapText="1"/>
    </xf>
    <xf numFmtId="0" fontId="27" fillId="0" borderId="36" xfId="0" applyFont="1" applyBorder="1" applyAlignment="1">
      <alignment horizontal="left" vertical="center" wrapText="1"/>
    </xf>
    <xf numFmtId="0" fontId="27" fillId="0" borderId="14" xfId="0" applyFont="1" applyBorder="1" applyAlignment="1">
      <alignment horizontal="left" vertical="center" wrapText="1"/>
    </xf>
    <xf numFmtId="0" fontId="0" fillId="7" borderId="120" xfId="0" applyFill="1" applyBorder="1" applyAlignment="1">
      <alignment horizontal="center" vertical="center" wrapText="1"/>
    </xf>
    <xf numFmtId="0" fontId="0" fillId="7" borderId="0" xfId="0" applyFill="1" applyAlignment="1">
      <alignment horizontal="center" vertical="center" wrapText="1"/>
    </xf>
    <xf numFmtId="0" fontId="0" fillId="7" borderId="67" xfId="0" applyFill="1" applyBorder="1" applyAlignment="1">
      <alignment horizontal="center" vertical="center" wrapText="1"/>
    </xf>
    <xf numFmtId="0" fontId="0" fillId="0" borderId="58" xfId="0" applyBorder="1" applyAlignment="1">
      <alignment horizontal="center" vertical="center" wrapText="1"/>
    </xf>
    <xf numFmtId="0" fontId="27" fillId="0" borderId="117" xfId="0" applyFont="1" applyBorder="1" applyAlignment="1">
      <alignment horizontal="left" vertical="center" wrapText="1"/>
    </xf>
    <xf numFmtId="0" fontId="27" fillId="0" borderId="118" xfId="0" applyFont="1" applyBorder="1" applyAlignment="1">
      <alignment horizontal="left" vertical="center" wrapText="1"/>
    </xf>
    <xf numFmtId="0" fontId="27" fillId="0" borderId="119" xfId="0" applyFont="1" applyBorder="1" applyAlignment="1">
      <alignment horizontal="left" vertical="center" wrapText="1"/>
    </xf>
  </cellXfs>
  <cellStyles count="24">
    <cellStyle name="Aut. calc" xfId="22" xr:uid="{00000000-0005-0000-0000-000000000000}"/>
    <cellStyle name="BPD" xfId="19" xr:uid="{00000000-0005-0000-0000-000001000000}"/>
    <cellStyle name="Count" xfId="8" xr:uid="{00000000-0005-0000-0000-000002000000}"/>
    <cellStyle name="DF2" xfId="21" xr:uid="{00000000-0005-0000-0000-000004000000}"/>
    <cellStyle name="Do not fill" xfId="6" xr:uid="{00000000-0005-0000-0000-000005000000}"/>
    <cellStyle name="Euro" xfId="12" xr:uid="{00000000-0005-0000-0000-000006000000}"/>
    <cellStyle name="Ezres" xfId="13" builtinId="3"/>
    <cellStyle name="Headline1" xfId="1" xr:uid="{00000000-0005-0000-0000-000007000000}"/>
    <cellStyle name="Headline2" xfId="4" xr:uid="{00000000-0005-0000-0000-000008000000}"/>
    <cellStyle name="Headline3" xfId="11" xr:uid="{00000000-0005-0000-0000-000009000000}"/>
    <cellStyle name="Headline4" xfId="3" xr:uid="{00000000-0005-0000-0000-00000A000000}"/>
    <cellStyle name="Headline4 2" xfId="18" xr:uid="{00000000-0005-0000-0000-00000B000000}"/>
    <cellStyle name="Headline4 C" xfId="14" xr:uid="{00000000-0005-0000-0000-00000C000000}"/>
    <cellStyle name="Hivatkozás" xfId="17" builtinId="8"/>
    <cellStyle name="Normál" xfId="0" builtinId="0" customBuiltin="1"/>
    <cellStyle name="Normálna 2" xfId="23" xr:uid="{00000000-0005-0000-0000-00000F000000}"/>
    <cellStyle name="PNum" xfId="15" xr:uid="{00000000-0005-0000-0000-000011000000}"/>
    <cellStyle name="Roll" xfId="7" xr:uid="{00000000-0005-0000-0000-000012000000}"/>
    <cellStyle name="Roll 2" xfId="10" xr:uid="{00000000-0005-0000-0000-000013000000}"/>
    <cellStyle name="Százalék" xfId="16" builtinId="5"/>
    <cellStyle name="Text field_Cen" xfId="9" xr:uid="{00000000-0005-0000-0000-000014000000}"/>
    <cellStyle name="Text field_UpLeft" xfId="2" xr:uid="{00000000-0005-0000-0000-000015000000}"/>
    <cellStyle name="Text field_UpLeft 2" xfId="20" xr:uid="{00000000-0005-0000-0000-000016000000}"/>
    <cellStyle name="Tutorial" xfId="5" xr:uid="{00000000-0005-0000-0000-000017000000}"/>
  </cellStyles>
  <dxfs count="43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bgColor rgb="FFFFFF99"/>
        </patternFill>
      </fill>
    </dxf>
    <dxf>
      <fill>
        <patternFill>
          <bgColor rgb="FFFFE17D"/>
        </patternFill>
      </fill>
    </dxf>
    <dxf>
      <fill>
        <patternFill>
          <bgColor rgb="FFFFE17D"/>
        </patternFill>
      </fill>
    </dxf>
    <dxf>
      <fill>
        <patternFill patternType="none">
          <bgColor auto="1"/>
        </patternFill>
      </fill>
    </dxf>
    <dxf>
      <fill>
        <patternFill patternType="none">
          <bgColor auto="1"/>
        </patternFill>
      </fill>
    </dxf>
    <dxf>
      <fill>
        <patternFill>
          <bgColor theme="0" tint="-0.14996795556505021"/>
        </patternFill>
      </fill>
    </dxf>
    <dxf>
      <font>
        <color rgb="FFFF0000"/>
      </font>
    </dxf>
    <dxf>
      <fill>
        <patternFill>
          <bgColor rgb="FFFFFF7B"/>
        </patternFill>
      </fill>
    </dxf>
    <dxf>
      <fill>
        <patternFill>
          <bgColor rgb="FFFFE17D"/>
        </patternFill>
      </fill>
    </dxf>
    <dxf>
      <fill>
        <patternFill>
          <bgColor rgb="FFFFE17D"/>
        </patternFill>
      </fill>
    </dxf>
    <dxf>
      <fill>
        <patternFill>
          <bgColor rgb="FFFFE17D"/>
        </patternFill>
      </fill>
    </dxf>
    <dxf>
      <fill>
        <patternFill>
          <bgColor rgb="FFFFE17D"/>
        </patternFill>
      </fill>
    </dxf>
    <dxf>
      <fill>
        <patternFill>
          <bgColor rgb="FFFFE17D"/>
        </patternFill>
      </fill>
    </dxf>
    <dxf>
      <fill>
        <patternFill>
          <bgColor rgb="FFFFE17D"/>
        </patternFill>
      </fill>
    </dxf>
    <dxf>
      <fill>
        <patternFill>
          <bgColor rgb="FFFFE17D"/>
        </patternFill>
      </fill>
    </dxf>
    <dxf>
      <fill>
        <patternFill patternType="none">
          <bgColor auto="1"/>
        </patternFill>
      </fill>
    </dxf>
    <dxf>
      <fill>
        <patternFill patternType="none">
          <bgColor auto="1"/>
        </patternFill>
      </fill>
    </dxf>
    <dxf>
      <fill>
        <patternFill>
          <bgColor rgb="FFFFE17D"/>
        </patternFill>
      </fill>
    </dxf>
    <dxf>
      <fill>
        <patternFill>
          <bgColor theme="0" tint="-0.14996795556505021"/>
        </patternFill>
      </fill>
    </dxf>
    <dxf>
      <font>
        <b/>
        <i val="0"/>
        <color theme="0"/>
      </font>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FF7B"/>
      <color rgb="FFFFE17D"/>
      <color rgb="FFFFC819"/>
      <color rgb="FFFFFF7D"/>
      <color rgb="FFFF66FF"/>
      <color rgb="FF3333FF"/>
      <color rgb="FF0033CC"/>
      <color rgb="FF00800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373380</xdr:colOff>
      <xdr:row>7</xdr:row>
      <xdr:rowOff>0</xdr:rowOff>
    </xdr:from>
    <xdr:to>
      <xdr:col>3</xdr:col>
      <xdr:colOff>2019300</xdr:colOff>
      <xdr:row>8</xdr:row>
      <xdr:rowOff>7620</xdr:rowOff>
    </xdr:to>
    <xdr:pic>
      <xdr:nvPicPr>
        <xdr:cNvPr id="4" name="Obrázok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403860"/>
          <a:ext cx="164592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373380</xdr:colOff>
      <xdr:row>3</xdr:row>
      <xdr:rowOff>22860</xdr:rowOff>
    </xdr:from>
    <xdr:to>
      <xdr:col>3</xdr:col>
      <xdr:colOff>2019300</xdr:colOff>
      <xdr:row>7</xdr:row>
      <xdr:rowOff>0</xdr:rowOff>
    </xdr:to>
    <xdr:pic>
      <xdr:nvPicPr>
        <xdr:cNvPr id="7" name="Obrázok 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403860"/>
          <a:ext cx="164592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373380</xdr:colOff>
      <xdr:row>7</xdr:row>
      <xdr:rowOff>0</xdr:rowOff>
    </xdr:from>
    <xdr:to>
      <xdr:col>3</xdr:col>
      <xdr:colOff>2019300</xdr:colOff>
      <xdr:row>8</xdr:row>
      <xdr:rowOff>7620</xdr:rowOff>
    </xdr:to>
    <xdr:pic>
      <xdr:nvPicPr>
        <xdr:cNvPr id="12" name="Obrázok 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6480" y="1844040"/>
          <a:ext cx="0" cy="106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373380</xdr:colOff>
      <xdr:row>3</xdr:row>
      <xdr:rowOff>22860</xdr:rowOff>
    </xdr:from>
    <xdr:to>
      <xdr:col>3</xdr:col>
      <xdr:colOff>2019300</xdr:colOff>
      <xdr:row>7</xdr:row>
      <xdr:rowOff>0</xdr:rowOff>
    </xdr:to>
    <xdr:pic>
      <xdr:nvPicPr>
        <xdr:cNvPr id="13" name="Obrázok 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6480" y="1135380"/>
          <a:ext cx="0" cy="708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693420</xdr:colOff>
      <xdr:row>3</xdr:row>
      <xdr:rowOff>0</xdr:rowOff>
    </xdr:from>
    <xdr:to>
      <xdr:col>9</xdr:col>
      <xdr:colOff>714375</xdr:colOff>
      <xdr:row>8</xdr:row>
      <xdr:rowOff>59690</xdr:rowOff>
    </xdr:to>
    <xdr:pic>
      <xdr:nvPicPr>
        <xdr:cNvPr id="14" name="Obrázok 13">
          <a:extLst>
            <a:ext uri="{FF2B5EF4-FFF2-40B4-BE49-F238E27FC236}">
              <a16:creationId xmlns:a16="http://schemas.microsoft.com/office/drawing/2014/main" id="{00000000-0008-0000-0100-00000E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87140" y="1112520"/>
          <a:ext cx="2215515" cy="890270"/>
        </a:xfrm>
        <a:prstGeom prst="rect">
          <a:avLst/>
        </a:prstGeom>
      </xdr:spPr>
    </xdr:pic>
    <xdr:clientData/>
  </xdr:twoCellAnchor>
  <xdr:twoCellAnchor editAs="oneCell">
    <xdr:from>
      <xdr:col>3</xdr:col>
      <xdr:colOff>0</xdr:colOff>
      <xdr:row>3</xdr:row>
      <xdr:rowOff>0</xdr:rowOff>
    </xdr:from>
    <xdr:to>
      <xdr:col>7</xdr:col>
      <xdr:colOff>15240</xdr:colOff>
      <xdr:row>6</xdr:row>
      <xdr:rowOff>165735</xdr:rowOff>
    </xdr:to>
    <xdr:pic>
      <xdr:nvPicPr>
        <xdr:cNvPr id="15" name="Obrázok 14">
          <a:extLst>
            <a:ext uri="{FF2B5EF4-FFF2-40B4-BE49-F238E27FC236}">
              <a16:creationId xmlns:a16="http://schemas.microsoft.com/office/drawing/2014/main" id="{00000000-0008-0000-0100-00000F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94560" y="1112520"/>
          <a:ext cx="1645920" cy="714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373380</xdr:colOff>
      <xdr:row>1</xdr:row>
      <xdr:rowOff>22860</xdr:rowOff>
    </xdr:from>
    <xdr:to>
      <xdr:col>3</xdr:col>
      <xdr:colOff>2019300</xdr:colOff>
      <xdr:row>5</xdr:row>
      <xdr:rowOff>7620</xdr:rowOff>
    </xdr:to>
    <xdr:pic>
      <xdr:nvPicPr>
        <xdr:cNvPr id="6" name="Obrázok 2">
          <a:extLst>
            <a:ext uri="{FF2B5EF4-FFF2-40B4-BE49-F238E27FC236}">
              <a16:creationId xmlns:a16="http://schemas.microsoft.com/office/drawing/2014/main" id="{00000000-0008-0000-2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100" y="403860"/>
          <a:ext cx="164592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2105992</xdr:colOff>
      <xdr:row>0</xdr:row>
      <xdr:rowOff>342900</xdr:rowOff>
    </xdr:from>
    <xdr:to>
      <xdr:col>4</xdr:col>
      <xdr:colOff>772297</xdr:colOff>
      <xdr:row>5</xdr:row>
      <xdr:rowOff>38100</xdr:rowOff>
    </xdr:to>
    <xdr:pic>
      <xdr:nvPicPr>
        <xdr:cNvPr id="7" name="Obrázok 4">
          <a:extLst>
            <a:ext uri="{FF2B5EF4-FFF2-40B4-BE49-F238E27FC236}">
              <a16:creationId xmlns:a16="http://schemas.microsoft.com/office/drawing/2014/main" id="{00000000-0008-0000-2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7712" y="342900"/>
          <a:ext cx="2979225" cy="807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PA\2019-es%20ki&#237;r&#225;s\APPROVED_2019\2019_kicsomagolva\WETA1901_HU_csomag\Priprava,%20predfinal\AF_SKHU_magyar%20es%20szlovak_v11_1_bez%20hes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1. Cover"/>
      <sheetName val="2.Main data"/>
      <sheetName val="3. Project summary"/>
      <sheetName val="4. VP -  data"/>
      <sheetName val="4. P2 - data"/>
      <sheetName val="4. P3 - dtata"/>
      <sheetName val="4. P4 - data"/>
      <sheetName val="4. B5 - DATA"/>
      <sheetName val="4. B6 - DATA"/>
      <sheetName val="4. B7 - DATA"/>
      <sheetName val="4. B8 - DATA"/>
      <sheetName val="4. B9 - DATA"/>
      <sheetName val="4. B10 - DATA"/>
      <sheetName val="4. B11 - DATA"/>
      <sheetName val="4. B12 - DATA"/>
      <sheetName val="5. Projekt leírása OLD"/>
      <sheetName val="6. Activities"/>
      <sheetName val="7. Megvalósítási terv"/>
      <sheetName val="8. VP - Budget"/>
      <sheetName val="8. P2 - Budget"/>
      <sheetName val="8. B5 - Budget"/>
      <sheetName val="8. B6 - Budget"/>
      <sheetName val="8. B7 - Budget"/>
      <sheetName val="8. B8 - Budget"/>
      <sheetName val="8. B9 - Budget"/>
      <sheetName val="8. B10 - Budget"/>
      <sheetName val="8. B11 - Budget"/>
      <sheetName val="8. B12 - Budget"/>
      <sheetName val="9. Pénzügyi áttekintés"/>
      <sheetName val="10. Építkezés"/>
      <sheetName val="11. Information &amp; Publicity"/>
      <sheetName val="12. Cooperation"/>
      <sheetName val="13. Indicators"/>
      <sheetName val="14. Indicators"/>
      <sheetName val="15. Horizontális alapelvek"/>
      <sheetName val="16. Nyilatkozat"/>
      <sheetName val="checklist"/>
      <sheetName val="Hidden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1">
          <cell r="B1" t="str">
            <v>Interreg SKHU Kisprojekt Alap a keleti határtérségben / Interreg SKHU Fond malých projektov pre východný región</v>
          </cell>
        </row>
        <row r="2">
          <cell r="B2" t="str">
            <v>Interreg SKHU Kisprojekt Alap a nyugati határtérségben / Interreg SKHU Fond malých projektov pre západný región</v>
          </cell>
        </row>
        <row r="5">
          <cell r="A5" t="str">
            <v>Magyarország</v>
          </cell>
          <cell r="B5" t="str">
            <v>HU</v>
          </cell>
        </row>
        <row r="6">
          <cell r="A6" t="str">
            <v>Szlovákia</v>
          </cell>
          <cell r="B6" t="str">
            <v>SK</v>
          </cell>
        </row>
        <row r="21">
          <cell r="A21" t="str">
            <v>Kamara</v>
          </cell>
        </row>
        <row r="22">
          <cell r="A22" t="str">
            <v>Egyház</v>
          </cell>
        </row>
        <row r="23">
          <cell r="A23" t="str">
            <v>Fejlesztési ügynökség</v>
          </cell>
        </row>
        <row r="24">
          <cell r="A24" t="str">
            <v xml:space="preserve">Európai területi együttműködési csoportosulás (EGTC) </v>
          </cell>
        </row>
        <row r="25">
          <cell r="A25" t="str">
            <v xml:space="preserve">Helyi, megyei vagy regionális önkormányzat </v>
          </cell>
        </row>
        <row r="26">
          <cell r="A26" t="str">
            <v>Non-profit szervezet</v>
          </cell>
        </row>
        <row r="27">
          <cell r="A27" t="str">
            <v xml:space="preserve">Egyedi jogszabály által felállított közszolgáltató szervezet </v>
          </cell>
        </row>
        <row r="28">
          <cell r="A28" t="str">
            <v>Tervhivatal</v>
          </cell>
        </row>
        <row r="29">
          <cell r="A29" t="str">
            <v xml:space="preserve">Közérdekű magánintézmény </v>
          </cell>
        </row>
        <row r="30">
          <cell r="A30" t="str">
            <v>Közintézmény</v>
          </cell>
        </row>
        <row r="31">
          <cell r="A31" t="str">
            <v>Állami vállalat</v>
          </cell>
        </row>
        <row r="32">
          <cell r="A32" t="str">
            <v>Egyetem és kutatóintézet</v>
          </cell>
        </row>
        <row r="33">
          <cell r="A33" t="str">
            <v>Egyéb</v>
          </cell>
        </row>
        <row r="39">
          <cell r="A39" t="str">
            <v>Ami a projekt költségeit illeti, a kedvezményezett nem követelheti az ÁFA-visszatérítést - a költségek ÁFA-val vannak feltüntetve. / Pokiaľ ide o výdavky na projekt, príjemca si nemôže nárokovať vrátenie DPH - výdavky sú uvedené s DPH.</v>
          </cell>
        </row>
        <row r="40">
          <cell r="A40" t="str">
            <v>Ami a projekt költségeit illeti, a kedvezményezett igényelheti az ÁFA-visszatérítést - a kiadások ÁFA nélkül szerepelnek. / Pokiaľ ide o výdavky na projekt, príjemca si môže nárokovať vrátenie DPH - výdavky sú uvedené bez DPH.</v>
          </cell>
        </row>
        <row r="43">
          <cell r="A43" t="str">
            <v xml:space="preserve">Szlovák Köztársaságban székhellyel rendelkező pályázó /projektpartner   </v>
          </cell>
        </row>
        <row r="44">
          <cell r="A44" t="str">
            <v>Nadácia</v>
          </cell>
        </row>
        <row r="45">
          <cell r="A45" t="str">
            <v>Neinvestičný fond</v>
          </cell>
        </row>
        <row r="46">
          <cell r="A46" t="str">
            <v>Nezisková organizácia</v>
          </cell>
        </row>
        <row r="47">
          <cell r="A47" t="str">
            <v>Štátny podnik</v>
          </cell>
        </row>
        <row r="48">
          <cell r="A48" t="str">
            <v>Rozpočtová organizácia</v>
          </cell>
        </row>
        <row r="49">
          <cell r="A49" t="str">
            <v xml:space="preserve">Príspevková organizácia </v>
          </cell>
        </row>
        <row r="50">
          <cell r="A50" t="str">
            <v>Verejnoprávna inštitúcia</v>
          </cell>
        </row>
        <row r="51">
          <cell r="A51" t="str">
            <v>Iná organizácia verejnej správy</v>
          </cell>
        </row>
        <row r="52">
          <cell r="A52" t="str">
            <v>Združenie (zväz, spolok, spoločnosť, klub ai.)</v>
          </cell>
        </row>
        <row r="53">
          <cell r="A53" t="str">
            <v>Cirkevná organizácia</v>
          </cell>
        </row>
        <row r="54">
          <cell r="A54" t="str">
            <v>Stavovská organizácia – profesná komora</v>
          </cell>
        </row>
        <row r="55">
          <cell r="A55" t="str">
            <v>Komora (s výnimkou profesných komôr)</v>
          </cell>
        </row>
        <row r="56">
          <cell r="A56" t="str">
            <v>Záujmové združenie právnických osôb</v>
          </cell>
        </row>
        <row r="57">
          <cell r="A57" t="str">
            <v>Obec (obecný úrad), mesto (mestský úrad)</v>
          </cell>
        </row>
        <row r="58">
          <cell r="A58" t="str">
            <v>Samosprávny kraj (úrad samosprávneho kraja)</v>
          </cell>
        </row>
        <row r="59">
          <cell r="A59" t="str">
            <v>Európske zoskupenie územnej spolupráce</v>
          </cell>
        </row>
        <row r="61">
          <cell r="A61" t="str">
            <v>Jogi forma – magyarországi székhelyű pályázó</v>
          </cell>
        </row>
        <row r="62">
          <cell r="A62" t="str">
            <v xml:space="preserve">Szociális szövetkezet </v>
          </cell>
        </row>
        <row r="63">
          <cell r="A63" t="str">
            <v>Iskola szövetkezet</v>
          </cell>
        </row>
        <row r="64">
          <cell r="A64" t="str">
            <v xml:space="preserve">Foglalkoztatási szövetkezet </v>
          </cell>
        </row>
        <row r="65">
          <cell r="A65" t="str">
            <v xml:space="preserve">Egyéb szövetkezet </v>
          </cell>
        </row>
        <row r="66">
          <cell r="A66" t="str">
            <v>Európai Területi Társulás (ETT)</v>
          </cell>
        </row>
        <row r="67">
          <cell r="A67" t="str">
            <v>Központi költségvetési irányító szerv</v>
          </cell>
        </row>
        <row r="68">
          <cell r="A68" t="str">
            <v xml:space="preserve">Központi költségvetési szerv </v>
          </cell>
        </row>
        <row r="69">
          <cell r="A69" t="str">
            <v xml:space="preserve">Helyi önkormányzat </v>
          </cell>
        </row>
        <row r="70">
          <cell r="A70" t="str">
            <v xml:space="preserve">Helyi önkormányzati költségvetési szerv </v>
          </cell>
        </row>
        <row r="71">
          <cell r="A71" t="str">
            <v>Önkormányzati hivatal (költségvetési szerv)</v>
          </cell>
        </row>
        <row r="72">
          <cell r="A72" t="str">
            <v>Helyi önkormányzatok társulása</v>
          </cell>
        </row>
        <row r="73">
          <cell r="A73" t="str">
            <v xml:space="preserve">Területfejlesztési önkormányzati társulás </v>
          </cell>
        </row>
        <row r="74">
          <cell r="A74" t="str">
            <v>Köztestületi költségvetési irányító szerv</v>
          </cell>
        </row>
        <row r="75">
          <cell r="A75" t="str">
            <v xml:space="preserve">Köztestületi költségvetési szerv </v>
          </cell>
        </row>
        <row r="76">
          <cell r="A76" t="str">
            <v>Országos  nemzetiségi önkormányzat</v>
          </cell>
        </row>
        <row r="77">
          <cell r="A77" t="str">
            <v xml:space="preserve">Országos nemzetiségi önkormányzati  költségvetési szerv </v>
          </cell>
        </row>
        <row r="78">
          <cell r="A78" t="str">
            <v xml:space="preserve"> Országos nemzetiségi önkormányzatok társulása </v>
          </cell>
        </row>
        <row r="79">
          <cell r="A79" t="str">
            <v xml:space="preserve">Térségi fejlesztési tanács </v>
          </cell>
        </row>
        <row r="80">
          <cell r="A80" t="str">
            <v xml:space="preserve">Helyi nemzetiségi önkormányzat </v>
          </cell>
        </row>
        <row r="81">
          <cell r="A81" t="str">
            <v xml:space="preserve">Helyi nemzetiségi önkormányzati költségvetési szerv </v>
          </cell>
        </row>
        <row r="82">
          <cell r="A82" t="str">
            <v xml:space="preserve">Helyi  nemzetiségi önkormányzatok  társulása </v>
          </cell>
        </row>
        <row r="83">
          <cell r="A83" t="str">
            <v>Költségvetési rend szerint gazdálkodó, központi költségvetési körbe tartozó szerv</v>
          </cell>
        </row>
        <row r="84">
          <cell r="A84" t="str">
            <v>Költségvetési rend szerint gazdálkodó, önkormányzati költségvetési körbe tartozó szerv</v>
          </cell>
        </row>
        <row r="85">
          <cell r="A85" t="str">
            <v xml:space="preserve">Járási hivatalok </v>
          </cell>
        </row>
        <row r="86">
          <cell r="A86" t="str">
            <v xml:space="preserve">Szakszervezet </v>
          </cell>
        </row>
        <row r="87">
          <cell r="A87" t="str">
            <v xml:space="preserve">Egyéb munkavállalói érdekképviselet </v>
          </cell>
        </row>
        <row r="88">
          <cell r="A88" t="str">
            <v xml:space="preserve">Munkáltatói, tulajdonosi érdekképviselet </v>
          </cell>
        </row>
        <row r="89">
          <cell r="A89" t="str">
            <v>Országos sportági szakszövetség</v>
          </cell>
        </row>
        <row r="90">
          <cell r="A90" t="str">
            <v>Egyéb sportszövetség</v>
          </cell>
        </row>
        <row r="91">
          <cell r="A91" t="str">
            <v>Egyéb szövetség</v>
          </cell>
        </row>
        <row r="92">
          <cell r="A92" t="str">
            <v>Egyesület jogi személyiséggel rendelkező szervezeti egysége</v>
          </cell>
        </row>
        <row r="93">
          <cell r="A93" t="str">
            <v xml:space="preserve">Sportegyesület </v>
          </cell>
        </row>
        <row r="94">
          <cell r="A94" t="str">
            <v xml:space="preserve">Vallási tevékenységet végző szervezet </v>
          </cell>
        </row>
        <row r="95">
          <cell r="A95" t="str">
            <v xml:space="preserve">Polgárőr egyesület </v>
          </cell>
        </row>
        <row r="96">
          <cell r="A96" t="str">
            <v xml:space="preserve">Nemzetiségi egyesület </v>
          </cell>
        </row>
        <row r="97">
          <cell r="A97" t="str">
            <v xml:space="preserve">Egyéb egyesület </v>
          </cell>
        </row>
        <row r="98">
          <cell r="A98" t="str">
            <v xml:space="preserve">Kamara </v>
          </cell>
        </row>
        <row r="99">
          <cell r="A99" t="str">
            <v xml:space="preserve">Egyéb köztestület </v>
          </cell>
        </row>
        <row r="100">
          <cell r="A100" t="str">
            <v xml:space="preserve">Bevett egyház </v>
          </cell>
        </row>
        <row r="101">
          <cell r="A101" t="str">
            <v xml:space="preserve">Elsődlegesen közfeladatot ellátó belső egyházi jogi személy </v>
          </cell>
        </row>
        <row r="102">
          <cell r="A102" t="str">
            <v>Elsődlegesen vallási tevékenységeket végző belső egyházi jogi személy</v>
          </cell>
        </row>
        <row r="103">
          <cell r="A103" t="str">
            <v>Egyházi szervezet technikai kód</v>
          </cell>
        </row>
        <row r="104">
          <cell r="A104" t="str">
            <v xml:space="preserve">Közalapítvány </v>
          </cell>
        </row>
        <row r="105">
          <cell r="A105" t="str">
            <v xml:space="preserve">Közalapítvány önálló intézménye  </v>
          </cell>
        </row>
        <row r="106">
          <cell r="A106" t="str">
            <v>Egyéb alapítvány önálló intézménye</v>
          </cell>
        </row>
        <row r="107">
          <cell r="A107" t="str">
            <v>Egyéb alapítvány</v>
          </cell>
        </row>
        <row r="108">
          <cell r="A108" t="str">
            <v>Nonprofit korlátolt felelősségű társaság</v>
          </cell>
        </row>
        <row r="109">
          <cell r="A109" t="str">
            <v>Állami vállalat</v>
          </cell>
        </row>
        <row r="110">
          <cell r="A110" t="str">
            <v xml:space="preserve">Polgári jogi társaság </v>
          </cell>
        </row>
        <row r="111">
          <cell r="A111" t="str">
            <v>Művészeti alkotóközösség</v>
          </cell>
        </row>
        <row r="112">
          <cell r="A112" t="str">
            <v xml:space="preserve">Közhasznú társaság  </v>
          </cell>
        </row>
        <row r="119">
          <cell r="A119" t="str">
            <v xml:space="preserve">PT1 | Természet és kultúra / PA1 | Príroda a kultúra  </v>
          </cell>
          <cell r="B119" t="str">
            <v>PrAx1</v>
          </cell>
        </row>
        <row r="120">
          <cell r="A120" t="str">
            <v xml:space="preserve">PT4  |  Közintézmények és a határtérségben élő emberek határon átnyúló együttműködésének javítása / PA4 | Podpora cezhraničnej spolupráce orgánov verejnej správy a osôb  žijúcich v pohraničnej oblasti </v>
          </cell>
          <cell r="B120" t="str">
            <v>PrAx4</v>
          </cell>
        </row>
        <row r="133">
          <cell r="A133" t="str">
            <v xml:space="preserve">HU: a kulturális örökség megőrzése és népszerűsítése a programterületen/SK: zachovanie a propagácia prírodného dedičstva v programovom území, </v>
          </cell>
        </row>
        <row r="134">
          <cell r="A134" t="str">
            <v xml:space="preserve">HU: a kiegészítő infrastruktúra felújítása vagy építése (helyszínek, látogatóközpontok jelölése, stb.) /SK: rekonštrukcia alebo výstavba doplnkovej infraštruktúry (označenie miest, návštevnícke strediská, …),  </v>
          </cell>
        </row>
        <row r="135">
          <cell r="A135" t="str">
            <v>HU: a természetvédelemmel kapcsolatos tapasztalatok megosztása a folyó menti területeken/SK: výmena skúseností v oblasti ochrany prírody v pririečnych oblastiach,</v>
          </cell>
        </row>
        <row r="136">
          <cell r="A136" t="str">
            <v>HU: közös környezetvédelmi kampányok és oktatási programok kialakítása és megvalósítása/SK: tvorba a realizácia spoločných aktivít zameraných na zvyšovanie povedomia o životnom prostredí a tvorba a realizácia spoločných vzdelávacích programov,</v>
          </cell>
        </row>
        <row r="137">
          <cell r="A137" t="str">
            <v xml:space="preserve"> HU: erdészettel kapcsolatos programok kialakítása és megvalósítása gyermekek számára/SK: tvorba a realizácia programov pre deti s lesníckou tematikou,</v>
          </cell>
        </row>
        <row r="138">
          <cell r="A138" t="str">
            <v xml:space="preserve"> HU: közösségi kertek létrehozása/SK: založenie komunitných záhrad,</v>
          </cell>
        </row>
        <row r="139">
          <cell r="A139" t="str">
            <v xml:space="preserve"> HU: a természetes élőhelyek tisztítására és javítására irányuló programok kialakítása és megvalósítása/SK: tvorba a realizácia programov pre čistenie alebo zlepšenie prírodných oblastí , </v>
          </cell>
        </row>
        <row r="140">
          <cell r="A140" t="str">
            <v>HU: stratégiák, tanulmányok, kutatások vagy tervek kidolgozása a természeti örökség megújítása érdekében (csak átfogó beruházási tervek kiindulásaként jogosult)/SK: vypracovanie stratégií, štúdií, prieskumov alebo plánov pre obnovu dedičstva (oprávnené len ako vstupy komplexných investičných projektov).</v>
          </cell>
        </row>
        <row r="142">
          <cell r="A142" t="str">
            <v>HU: kerékpárútvonalak (nem közutak) és a turisztikai infrastruktúra megújítása és megjelölése/SK: rekonštrukcia a značenie cyklistickej (nie cestnej) a turistickej infraštruktúry,</v>
          </cell>
        </row>
        <row r="143">
          <cell r="A143" t="str">
            <v>HU: közös kerékpártúrák szervezése/SK: organizovanie spoločných cyklotúr,</v>
          </cell>
        </row>
        <row r="144">
          <cell r="A144" t="str">
            <v>HU: zöld útvonalak / öko utak építése/SK: výstavba ekociest,</v>
          </cell>
        </row>
        <row r="145">
          <cell r="A145" t="str">
            <v>HU: kis vízi /folyami infrastruktúrák építése (pontonok, stb.)/SK: výstavba malej vodnej / riečnej infraštruktúry (pontónov, a pod.),</v>
          </cell>
        </row>
        <row r="146">
          <cell r="A146" t="str">
            <v>HU: kempingek / táborok létrehozása és kialakítása/SK: založenie kempov / táborov,</v>
          </cell>
        </row>
        <row r="147">
          <cell r="A147" t="str">
            <v>HU: kerékpár, csónak, stb. bérbeadó közösségek alapítása és bővítése/SK: založenie a rozšírenie komunity ponúkajúcej prenájom napr. bicyklov, člnov a pod.,</v>
          </cell>
        </row>
        <row r="148">
          <cell r="A148" t="str">
            <v>HU: a kisléptékű turizmus koncepciójának kialakítása, amely a szolgáltatás vagy termékinnováció útján helyi környezetvédelmi vagy kulturális szempontokhoz kapcsolódik/SK: vytvorenie konceptu turizmu malého rozsahu napojeného na lokálne environmentálne či kultúrne aspekty prostredníctvom inovácií produktov alebo služieb,</v>
          </cell>
        </row>
        <row r="149">
          <cell r="A149" t="str">
            <v xml:space="preserve"> HU: tematikus utazások szervezése (várak, kastélyok, történetek, mondák, stb.)/SK: organizovanie tematických zájazdov (hrady, historické príbehy,…),</v>
          </cell>
        </row>
        <row r="150">
          <cell r="A150" t="str">
            <v xml:space="preserve">HU: sport-és kulturális programok kialakítása a turisták számára/SK: organizácia športových a kultúrnych programov pre turistov v kúpeľoch, </v>
          </cell>
        </row>
        <row r="151">
          <cell r="A151" t="str">
            <v xml:space="preserve">HU: innovatív információs és kommunikációs technológiák (IKT-megoldások) alkalmazása/SK: aplikácia inovatívnych riešení a využívanie informačných a komunikačných technológií, </v>
          </cell>
        </row>
        <row r="152">
          <cell r="A152" t="str">
            <v>HU: a magas hozzáadott értékkel rendelkező turizmus kihasználása specifikus szegmensekben: kulturális és környezetvédelmi turizmus; gasztronómiai turizmus;  sportturizmus;  konferenciaturizmus;  agroturizmus; fürdő turizmus/gyógyturizmus (fürdők, termálfürdők); vallási turizmus; stb. / SK: rozvoj turizmu s vysokou pridanou hodnotou v špecifických segmentoch: kultúrny a environmentálny turizmus; gastroturizmus; športový turizmus; kongresový turizmus; agroturizmus; kúpeľný/termálny turizmus; náboženský turizmus; a pod.</v>
          </cell>
        </row>
        <row r="154">
          <cell r="A154" t="str">
            <v xml:space="preserve">HU: a kulturális örökség népszerűsítése/SK: propagácia kultúrneho dedičstva, </v>
          </cell>
        </row>
        <row r="155">
          <cell r="A155" t="str">
            <v xml:space="preserve">HU: közös kiállítások és kísérő rendezvények szervezése/SK: organizovanie spoločných výstav a sprievodných podujatí, </v>
          </cell>
        </row>
        <row r="156">
          <cell r="A156" t="str">
            <v xml:space="preserve">HU: közös vásárok szervezése a helyi termékek népszerűsítése érdekében/SK: organizovanie spoločných trhov za účelom propagácie lokálnych produktov, </v>
          </cell>
        </row>
        <row r="157">
          <cell r="A157" t="str">
            <v xml:space="preserve">HU: oktatási programok szervezése kézművesek számára/SK: organizovanie vzdelávacích programov pre remeselníkov, </v>
          </cell>
        </row>
        <row r="158">
          <cell r="A158" t="str">
            <v xml:space="preserve">HU: azon vallási helyek megőrzése és megújítása, amelyek a kulturális örökség részét képezik/SK: zachovanie, oprava a renovácia náboženských lokalít, ktoré sú súčasťou kultúrneho dedičstva, </v>
          </cell>
        </row>
        <row r="159">
          <cell r="A159" t="str">
            <v xml:space="preserve">HU: zarándokutak kialakítása/megjelölése/SK: výstavba / označenie pútnických ciest, </v>
          </cell>
        </row>
        <row r="160">
          <cell r="A160" t="str">
            <v>HU: közös zarándokutak szervezése/SK: organizovanie spoločných pútnických ciest,</v>
          </cell>
        </row>
        <row r="161">
          <cell r="A161" t="str">
            <v xml:space="preserve">HU: közös fesztiválok szervezése/SK: organizovanie spoločných festivalov, </v>
          </cell>
        </row>
        <row r="162">
          <cell r="A162" t="str">
            <v xml:space="preserve">HU: amfiteátrumok és azok környezetének építése, felújítása/SK: výstavba a rekonštrukcia amfiteátrov a ich okolia, </v>
          </cell>
        </row>
        <row r="163">
          <cell r="A163" t="str">
            <v xml:space="preserve">HU: közös színházi alkotások előkészítése és bemutatása/SK: príprava a predstavenie spoločnej divadelnej tvorby, </v>
          </cell>
        </row>
        <row r="164">
          <cell r="A164" t="str">
            <v xml:space="preserve">HU: határon átnyúló kulturális együttesek létrehozása (színházi társulat, zenei együttes, táncegyüttes stb.)/SK: založenie cezhraničných kultúrnych súborov (divadelné, hudobné, tanečné skupiny, a pod.), </v>
          </cell>
        </row>
        <row r="165">
          <cell r="A165" t="str">
            <v xml:space="preserve">HU: a programterületen meglévő oktatási intézmények együttműködése a zene/színház területén/ SK: spolupráca vzdelávacích inštitúcií v oblasti hudby / divadla v programovom území, </v>
          </cell>
        </row>
        <row r="166">
          <cell r="A166" t="str">
            <v xml:space="preserve">HU: tehetségkutató és támogató programok kialakítása és megvalósítása a művészet különféle ágazataiban/SK: vytvorenie a realizácia programov zameraných na hľadanie a podporu talentov v rôznych oblastiach umenia, </v>
          </cell>
        </row>
        <row r="167">
          <cell r="A167" t="str">
            <v xml:space="preserve">HU: kulturális rendezvények szervezése UNESCO testvérvárosok között/SK: organizovanie podujatí medzi družobnými obcami UNESCO v oblasti kultúry, </v>
          </cell>
        </row>
        <row r="168">
          <cell r="A168" t="str">
            <v xml:space="preserve">HU: dokumentumok digitalizálása könyvtárak számára/SK: digitalizácia dokumentov pre knižnice. </v>
          </cell>
        </row>
        <row r="169">
          <cell r="A169" t="str">
            <v xml:space="preserve"> </v>
          </cell>
        </row>
        <row r="171">
          <cell r="A171" t="str">
            <v xml:space="preserve">HU: többfunkciós játszóterek építése/SK: výstavba multifunkčných ihrísk, </v>
          </cell>
        </row>
        <row r="172">
          <cell r="A172" t="str">
            <v xml:space="preserve">HU: közös sportrendezvények szervezése/SK: organizovanie spoločných športových podujatí, </v>
          </cell>
        </row>
        <row r="173">
          <cell r="A173" t="str">
            <v>HU: közös sportligák lebonyolítása/SK: organizovanie spoločných športových líg,</v>
          </cell>
        </row>
        <row r="174">
          <cell r="A174" t="str">
            <v xml:space="preserve">HU: versenyek rendezése különféle sporttevékenységek keretén belül/SK: organizovanie súťaží v rôznych športových disciplínach, </v>
          </cell>
        </row>
        <row r="175">
          <cell r="A175" t="str">
            <v xml:space="preserve">HU: sporttevékenységek szervezése a hátrányos helyzetű lakosság / marginalizált csoportok számára/SK: organizovanie športových aktivít pre osoby so zdravotným postihnutím a pre marginalizované skupiny,  </v>
          </cell>
        </row>
        <row r="176">
          <cell r="A176" t="str">
            <v>HU: új, rendhagyó sportágak bemutatása/SK: prezentácia nových a netradičných športových disciplín.</v>
          </cell>
        </row>
        <row r="179">
          <cell r="A179" t="str">
            <v xml:space="preserve">HU: jelentős, határon átnyúló hatással rendelkező stratégiák, tanulmányok, kutatások vagy tervek kidolgozása/ SK: vypracovanie stratégií, štúdií, prieskumov alebo plánov s významným cezhraničným dopadom, </v>
          </cell>
        </row>
        <row r="180">
          <cell r="A180" t="str">
            <v xml:space="preserve">HU: közös szakmai programok kialakítása (csereprogramok indítása a kultúra, oktatás, kutatás,stb. területén)/ SK: tvorba spoločných odborných programov (výmenné programy v oblasti kultúry, vzdelávania, výskumu a pod.), </v>
          </cell>
        </row>
        <row r="181">
          <cell r="A181" t="str">
            <v>HU: rendezvények szervezése az önkormányzatok között, a fiatalok, illetve fogyatékkal élő fiatalok közötti együttműködés kialakítása érdekében/ SK: organizovanie podujatí medzi obcami / mestami za účelom nadviazania spolupráce medzi mladými ľuďmi, resp. mladými zdravotne postihnutými ľuďmi,</v>
          </cell>
        </row>
        <row r="182">
          <cell r="A182" t="str">
            <v>HU: általános- és középiskolák közös rendezvényeinek szervezése/ SK: organizovanie spoločných podujatí základných a stredných škôl,</v>
          </cell>
        </row>
        <row r="183">
          <cell r="A183" t="str">
            <v>HU: átfogó, kétnyelvű szakmai műhely kialakítása az IKT eszközök biztonságos használatáról és a résztvevő régiók kulturális érték-térképéről (pl. kétnyelvű eszközök, IKT eszközök - kulturális szolgáltatások, archívumok, kutatás, stb.)/ SK: vytvorenie komplexného bilingválneho workshopu pre bezpečné využívanie IKT nástrojov a kultúrnej hodnotovej mapy zapojených regiónov (napr. sada nástrojov, ktoré sú dvojjazyčné, IKT nástroje – kultúrne služby, archívy, výskum....)</v>
          </cell>
        </row>
        <row r="184">
          <cell r="A184" t="str">
            <v xml:space="preserve">HU: iskolázások, tapasztalatcserék (pl. tréningek, nyári iskolák, egyetemek, versenyek szervezése)/ SK: školenia, výmena skúseností (napr. organizovanie tréningov, letných škôl, letných akadémií, súťaží), </v>
          </cell>
        </row>
        <row r="185">
          <cell r="A185" t="str">
            <v>HU: brossúrák, könyvek, DVD-k kiadása, kisfilmek, stb./ SK: vydávanie brožúr, kníh, DVD, krátkych filmov ...,</v>
          </cell>
        </row>
        <row r="186">
          <cell r="A186" t="str">
            <v>HU: a közintézmények által nyújtott határon átnyúló szolgáltatások közös tervezése és kialakítása/ SK: spoločné plánovanie a realizácia cezhraničných služieb poskytovaných orgánmi verejnej správy,</v>
          </cell>
        </row>
        <row r="187">
          <cell r="A187" t="str">
            <v xml:space="preserve">HUJ: olyan jogi eszközök és IKT megoldások kialakítása, amelyek javítják a határon átnyúló szolgáltatások nyújtását (az információ-áramlás megerősítése, e-governance, mgovernance és egyéb)/ SK: tvorba právnych nástrojov a IKT riešení zlepšujúcich poskytovanie cezhraničných služieb (posilnenie toku informácií, e-governance, m-governance a iné), </v>
          </cell>
        </row>
        <row r="188">
          <cell r="A188" t="str">
            <v>HU: határon átnyúló szolgáltatások kialakítása az egészségügyi ellátás, oktatás, szociális szolgáltatások, biztonság, adminisztráció területén (pl. adatszolgáltatás, stb.)/ SK: vytvorenie cezhraničných služieb v oblasti zdravotnej starostlivosti, školení a vzdelávania, sociálnej starostlivosti, bezpečnosti, administratívy (napr. poskytovanie dát) a pod.,</v>
          </cell>
        </row>
        <row r="189">
          <cell r="A189" t="str">
            <v>HU: a helyi érdekű médiák együttműködése (információcsere, közös tréningprogramok, stb.)/ SK: spolupráca lokálnych médií (výmena informácií, spoločné tréningové programy, a pod.),</v>
          </cell>
        </row>
        <row r="190">
          <cell r="A190" t="str">
            <v xml:space="preserve">HU: határon átnyúló médiák létrehozása/ SK: založenie cezhraničných médií, </v>
          </cell>
        </row>
        <row r="191">
          <cell r="A191" t="str">
            <v>HU: a társadalom perifériájára szorult közösségekre irányuló programok kidolgozása és megvalósítása/ SK: tvorba a realizácia programov zameraných na marginalizované komunity.</v>
          </cell>
        </row>
        <row r="197">
          <cell r="A197">
            <v>1</v>
          </cell>
          <cell r="B197">
            <v>2019</v>
          </cell>
        </row>
        <row r="198">
          <cell r="A198">
            <v>2</v>
          </cell>
          <cell r="B198">
            <v>2020</v>
          </cell>
        </row>
        <row r="199">
          <cell r="A199">
            <v>3</v>
          </cell>
          <cell r="B199">
            <v>2021</v>
          </cell>
        </row>
        <row r="200">
          <cell r="A200">
            <v>4</v>
          </cell>
          <cell r="B200">
            <v>2022</v>
          </cell>
        </row>
        <row r="201">
          <cell r="A201">
            <v>5</v>
          </cell>
        </row>
        <row r="202">
          <cell r="A202">
            <v>6</v>
          </cell>
        </row>
        <row r="203">
          <cell r="A203">
            <v>7</v>
          </cell>
        </row>
        <row r="204">
          <cell r="A204">
            <v>8</v>
          </cell>
        </row>
        <row r="205">
          <cell r="A205">
            <v>9</v>
          </cell>
        </row>
        <row r="206">
          <cell r="A206">
            <v>10</v>
          </cell>
        </row>
        <row r="207">
          <cell r="A207">
            <v>11</v>
          </cell>
        </row>
        <row r="208">
          <cell r="A208">
            <v>12</v>
          </cell>
        </row>
        <row r="213">
          <cell r="G213" t="str">
            <v>Igen - Áno</v>
          </cell>
        </row>
        <row r="214">
          <cell r="A214" t="str">
            <v>VP</v>
          </cell>
          <cell r="B214" t="str">
            <v xml:space="preserve">VP - </v>
          </cell>
          <cell r="G214" t="str">
            <v>Nem - Nie</v>
          </cell>
        </row>
        <row r="215">
          <cell r="A215" t="str">
            <v>P2</v>
          </cell>
          <cell r="B215" t="str">
            <v xml:space="preserve">P2 - </v>
          </cell>
        </row>
        <row r="227">
          <cell r="C227" t="str">
            <v>Act1 | Projekt menedzsment | Projektový manažment</v>
          </cell>
          <cell r="J227" t="str">
            <v>db / ks</v>
          </cell>
        </row>
        <row r="228">
          <cell r="C228" t="str">
            <v>Act2 | Kommunikáció | Komunikácia</v>
          </cell>
          <cell r="J228" t="str">
            <v>oldal / strana</v>
          </cell>
        </row>
        <row r="229">
          <cell r="C229" t="str">
            <v xml:space="preserve">Act3 |  | </v>
          </cell>
          <cell r="J229" t="str">
            <v>személy / osoba</v>
          </cell>
        </row>
        <row r="230">
          <cell r="C230" t="str">
            <v xml:space="preserve">Act4 |  | </v>
          </cell>
          <cell r="J230" t="str">
            <v>hónap / mesiac</v>
          </cell>
        </row>
        <row r="231">
          <cell r="C231" t="str">
            <v xml:space="preserve">Act5 |  | </v>
          </cell>
          <cell r="J231" t="str">
            <v>óra / hod.</v>
          </cell>
        </row>
        <row r="232">
          <cell r="C232" t="str">
            <v xml:space="preserve">Act6 |  | </v>
          </cell>
          <cell r="J232" t="str">
            <v>km</v>
          </cell>
        </row>
        <row r="233">
          <cell r="C233" t="str">
            <v xml:space="preserve">Act7 |  | </v>
          </cell>
          <cell r="J233" t="str">
            <v>journey</v>
          </cell>
        </row>
        <row r="234">
          <cell r="C234" t="str">
            <v xml:space="preserve">Act8 |  | </v>
          </cell>
          <cell r="J234" t="str">
            <v>nap / deň</v>
          </cell>
        </row>
        <row r="235">
          <cell r="C235" t="str">
            <v xml:space="preserve">Act9 |  | </v>
          </cell>
          <cell r="J235" t="str">
            <v>éjjel / noc</v>
          </cell>
        </row>
        <row r="236">
          <cell r="C236" t="str">
            <v xml:space="preserve">Act10 |  | </v>
          </cell>
          <cell r="J236" t="str">
            <v>occasion</v>
          </cell>
        </row>
        <row r="246">
          <cell r="O246" t="str">
            <v>Flat rate</v>
          </cell>
        </row>
        <row r="247">
          <cell r="O247" t="str">
            <v>Real cost</v>
          </cell>
        </row>
        <row r="252">
          <cell r="B252" t="str">
            <v>HU</v>
          </cell>
        </row>
        <row r="253">
          <cell r="B253" t="str">
            <v>SK</v>
          </cell>
        </row>
        <row r="254">
          <cell r="B254" t="str">
            <v>EN</v>
          </cell>
        </row>
        <row r="255">
          <cell r="B255" t="str">
            <v>HU-SK</v>
          </cell>
        </row>
        <row r="256">
          <cell r="B256" t="str">
            <v>HU, SK, ENG</v>
          </cell>
        </row>
        <row r="264">
          <cell r="A264" t="str">
            <v>A projekt kulturális- és környezettudatosságot alakít ki, pozitív élményeket nyújt a látogatók és vendéglátók számára, szem előtt tartja azokat.</v>
          </cell>
        </row>
        <row r="265">
          <cell r="A265" t="str">
            <v>A projekt közvetlen előnyöket biztosít a természetvédelem számára, előnyöket biztosít a helyi lakosság és gazdaság számára.</v>
          </cell>
          <cell r="J265">
            <v>0.05</v>
          </cell>
          <cell r="K265">
            <v>0.05</v>
          </cell>
        </row>
        <row r="266">
          <cell r="A266" t="str">
            <v>A projekt alacsony vagy közel nullás energiaszükségletű épületek tervezéséről, építéséről és működtetéséről szól.</v>
          </cell>
          <cell r="J266">
            <v>0.06</v>
          </cell>
          <cell r="K266">
            <v>0.06</v>
          </cell>
        </row>
        <row r="267">
          <cell r="J267">
            <v>7.0000000000000007E-2</v>
          </cell>
          <cell r="K267">
            <v>7.0000000000000007E-2</v>
          </cell>
        </row>
        <row r="268">
          <cell r="J268">
            <v>0.08</v>
          </cell>
          <cell r="K268">
            <v>0.08</v>
          </cell>
        </row>
        <row r="269">
          <cell r="A269" t="str">
            <v>A projekt hozzájárul a határon átnyúló oktatás, szociális és egyéb közszolgáltatások elérhetőségéhez.</v>
          </cell>
          <cell r="J269">
            <v>0.09</v>
          </cell>
          <cell r="K269">
            <v>0.09</v>
          </cell>
        </row>
        <row r="270">
          <cell r="A270" t="str">
            <v>A projekt javítja a szolgáltatások nyújtását a határ menti területeken, megerősíti a kölcsönös megértést és a kétnyelvűséget.</v>
          </cell>
          <cell r="J270">
            <v>0.1</v>
          </cell>
          <cell r="K270">
            <v>0.1</v>
          </cell>
        </row>
        <row r="271">
          <cell r="A271" t="str">
            <v xml:space="preserve">A projekt biztosítja a meglévő szolgáltatások elérését a fogyatékkal élők számára.  </v>
          </cell>
          <cell r="J271">
            <v>0.11</v>
          </cell>
          <cell r="K271">
            <v>0.11</v>
          </cell>
        </row>
        <row r="272">
          <cell r="J272">
            <v>0.12</v>
          </cell>
          <cell r="K272">
            <v>0.12</v>
          </cell>
        </row>
        <row r="273">
          <cell r="J273">
            <v>0.13</v>
          </cell>
          <cell r="K273">
            <v>0.13</v>
          </cell>
        </row>
        <row r="274">
          <cell r="J274">
            <v>0.14000000000000001</v>
          </cell>
          <cell r="K274">
            <v>0.14000000000000001</v>
          </cell>
        </row>
        <row r="275">
          <cell r="J275">
            <v>0.15</v>
          </cell>
          <cell r="K275">
            <v>0.15</v>
          </cell>
        </row>
        <row r="276">
          <cell r="J276">
            <v>0.16</v>
          </cell>
        </row>
        <row r="277">
          <cell r="J277">
            <v>0.17</v>
          </cell>
        </row>
        <row r="278">
          <cell r="J278">
            <v>0.18</v>
          </cell>
        </row>
        <row r="279">
          <cell r="J279">
            <v>0.19</v>
          </cell>
        </row>
        <row r="280">
          <cell r="J280">
            <v>0.2</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view="pageBreakPreview" topLeftCell="A8" zoomScaleNormal="100" zoomScaleSheetLayoutView="100" workbookViewId="0">
      <selection activeCell="A11" sqref="A11:I11"/>
    </sheetView>
  </sheetViews>
  <sheetFormatPr defaultColWidth="8.75" defaultRowHeight="14.25" x14ac:dyDescent="0.2"/>
  <cols>
    <col min="1" max="4" width="8.75" style="219"/>
    <col min="5" max="5" width="20.75" style="219" customWidth="1"/>
    <col min="6" max="9" width="8.75" style="219"/>
    <col min="10" max="10" width="1" style="49" customWidth="1"/>
    <col min="11" max="14" width="8.75" style="219"/>
    <col min="15" max="15" width="20.75" style="219" customWidth="1"/>
    <col min="16" max="19" width="8.75" style="219"/>
  </cols>
  <sheetData>
    <row r="1" spans="1:20" ht="13.9" customHeight="1" x14ac:dyDescent="0.2">
      <c r="A1" s="370" t="s">
        <v>533</v>
      </c>
      <c r="B1" s="371"/>
      <c r="C1" s="371"/>
      <c r="D1" s="371"/>
      <c r="E1" s="371"/>
      <c r="F1" s="371"/>
      <c r="G1" s="371"/>
      <c r="H1" s="371"/>
      <c r="I1" s="372"/>
      <c r="J1" s="226"/>
      <c r="K1" s="364" t="s">
        <v>534</v>
      </c>
      <c r="L1" s="365"/>
      <c r="M1" s="365"/>
      <c r="N1" s="365"/>
      <c r="O1" s="365"/>
      <c r="P1" s="365"/>
      <c r="Q1" s="365"/>
      <c r="R1" s="365"/>
      <c r="S1" s="366"/>
      <c r="T1" s="220"/>
    </row>
    <row r="2" spans="1:20" x14ac:dyDescent="0.2">
      <c r="A2" s="367"/>
      <c r="B2" s="368"/>
      <c r="C2" s="368"/>
      <c r="D2" s="368"/>
      <c r="E2" s="368"/>
      <c r="F2" s="368"/>
      <c r="G2" s="368"/>
      <c r="H2" s="368"/>
      <c r="I2" s="369"/>
      <c r="J2" s="218"/>
      <c r="K2" s="367"/>
      <c r="L2" s="368"/>
      <c r="M2" s="368"/>
      <c r="N2" s="368"/>
      <c r="O2" s="368"/>
      <c r="P2" s="368"/>
      <c r="Q2" s="368"/>
      <c r="R2" s="368"/>
      <c r="S2" s="369"/>
    </row>
    <row r="3" spans="1:20" s="78" customFormat="1" ht="13.9" customHeight="1" x14ac:dyDescent="0.2">
      <c r="A3" s="358" t="s">
        <v>535</v>
      </c>
      <c r="B3" s="359"/>
      <c r="C3" s="359"/>
      <c r="D3" s="359"/>
      <c r="E3" s="359"/>
      <c r="F3" s="359"/>
      <c r="G3" s="359"/>
      <c r="H3" s="359"/>
      <c r="I3" s="360"/>
      <c r="J3" s="224"/>
      <c r="K3" s="358" t="s">
        <v>536</v>
      </c>
      <c r="L3" s="359"/>
      <c r="M3" s="359"/>
      <c r="N3" s="359"/>
      <c r="O3" s="359"/>
      <c r="P3" s="359"/>
      <c r="Q3" s="359"/>
      <c r="R3" s="359"/>
      <c r="S3" s="360"/>
    </row>
    <row r="4" spans="1:20" s="78" customFormat="1" ht="13.9" customHeight="1" x14ac:dyDescent="0.2">
      <c r="A4" s="358" t="s">
        <v>748</v>
      </c>
      <c r="B4" s="359"/>
      <c r="C4" s="359"/>
      <c r="D4" s="359"/>
      <c r="E4" s="359"/>
      <c r="F4" s="359"/>
      <c r="G4" s="359"/>
      <c r="H4" s="359"/>
      <c r="I4" s="360"/>
      <c r="J4" s="224"/>
      <c r="K4" s="358" t="s">
        <v>537</v>
      </c>
      <c r="L4" s="359"/>
      <c r="M4" s="359"/>
      <c r="N4" s="359"/>
      <c r="O4" s="359"/>
      <c r="P4" s="359"/>
      <c r="Q4" s="359"/>
      <c r="R4" s="359"/>
      <c r="S4" s="360"/>
    </row>
    <row r="5" spans="1:20" ht="1.1499999999999999" customHeight="1" x14ac:dyDescent="0.2">
      <c r="A5" s="361"/>
      <c r="B5" s="362"/>
      <c r="C5" s="362"/>
      <c r="D5" s="362"/>
      <c r="E5" s="362"/>
      <c r="F5" s="362"/>
      <c r="G5" s="362"/>
      <c r="H5" s="362"/>
      <c r="I5" s="363"/>
      <c r="J5" s="218"/>
      <c r="K5" s="361"/>
      <c r="L5" s="362"/>
      <c r="M5" s="362"/>
      <c r="N5" s="362"/>
      <c r="O5" s="362"/>
      <c r="P5" s="362"/>
      <c r="Q5" s="362"/>
      <c r="R5" s="362"/>
      <c r="S5" s="363"/>
    </row>
    <row r="6" spans="1:20" s="78" customFormat="1" ht="13.9" customHeight="1" x14ac:dyDescent="0.2">
      <c r="A6" s="358" t="s">
        <v>749</v>
      </c>
      <c r="B6" s="359"/>
      <c r="C6" s="359"/>
      <c r="D6" s="359"/>
      <c r="E6" s="359"/>
      <c r="F6" s="359"/>
      <c r="G6" s="359"/>
      <c r="H6" s="359"/>
      <c r="I6" s="360"/>
      <c r="J6" s="224"/>
      <c r="K6" s="358" t="s">
        <v>538</v>
      </c>
      <c r="L6" s="359"/>
      <c r="M6" s="359"/>
      <c r="N6" s="359"/>
      <c r="O6" s="359"/>
      <c r="P6" s="359"/>
      <c r="Q6" s="359"/>
      <c r="R6" s="359"/>
      <c r="S6" s="360"/>
    </row>
    <row r="7" spans="1:20" ht="146.44999999999999" customHeight="1" x14ac:dyDescent="0.2">
      <c r="A7" s="373" t="s">
        <v>543</v>
      </c>
      <c r="B7" s="374"/>
      <c r="C7" s="374"/>
      <c r="D7" s="374"/>
      <c r="E7" s="374"/>
      <c r="F7" s="374"/>
      <c r="G7" s="374"/>
      <c r="H7" s="374"/>
      <c r="I7" s="375"/>
      <c r="J7" s="218"/>
      <c r="K7" s="373" t="s">
        <v>599</v>
      </c>
      <c r="L7" s="374"/>
      <c r="M7" s="374"/>
      <c r="N7" s="374"/>
      <c r="O7" s="374"/>
      <c r="P7" s="374"/>
      <c r="Q7" s="374"/>
      <c r="R7" s="374"/>
      <c r="S7" s="375"/>
    </row>
    <row r="8" spans="1:20" s="78" customFormat="1" ht="35.450000000000003" customHeight="1" x14ac:dyDescent="0.2">
      <c r="A8" s="376" t="s">
        <v>887</v>
      </c>
      <c r="B8" s="377"/>
      <c r="C8" s="377"/>
      <c r="D8" s="377"/>
      <c r="E8" s="377"/>
      <c r="F8" s="377"/>
      <c r="G8" s="377"/>
      <c r="H8" s="377"/>
      <c r="I8" s="378"/>
      <c r="J8" s="224"/>
      <c r="K8" s="376" t="s">
        <v>886</v>
      </c>
      <c r="L8" s="377"/>
      <c r="M8" s="377"/>
      <c r="N8" s="377"/>
      <c r="O8" s="377"/>
      <c r="P8" s="377"/>
      <c r="Q8" s="377"/>
      <c r="R8" s="377"/>
      <c r="S8" s="378"/>
    </row>
    <row r="9" spans="1:20" ht="74.45" customHeight="1" thickBot="1" x14ac:dyDescent="0.25">
      <c r="A9" s="358" t="s">
        <v>750</v>
      </c>
      <c r="B9" s="359"/>
      <c r="C9" s="359"/>
      <c r="D9" s="359"/>
      <c r="E9" s="359"/>
      <c r="F9" s="359"/>
      <c r="G9" s="359"/>
      <c r="H9" s="359"/>
      <c r="I9" s="360"/>
      <c r="J9" s="218"/>
      <c r="K9" s="361" t="s">
        <v>751</v>
      </c>
      <c r="L9" s="362"/>
      <c r="M9" s="362"/>
      <c r="N9" s="362"/>
      <c r="O9" s="362"/>
      <c r="P9" s="362"/>
      <c r="Q9" s="362"/>
      <c r="R9" s="362"/>
      <c r="S9" s="363"/>
    </row>
    <row r="10" spans="1:20" ht="70.150000000000006" customHeight="1" thickBot="1" x14ac:dyDescent="0.25">
      <c r="A10" s="379" t="s">
        <v>752</v>
      </c>
      <c r="B10" s="380"/>
      <c r="C10" s="380"/>
      <c r="D10" s="380"/>
      <c r="E10" s="380"/>
      <c r="F10" s="380"/>
      <c r="G10" s="380"/>
      <c r="H10" s="380"/>
      <c r="I10" s="381"/>
      <c r="J10" s="218"/>
      <c r="K10" s="379" t="s">
        <v>548</v>
      </c>
      <c r="L10" s="380"/>
      <c r="M10" s="380"/>
      <c r="N10" s="380"/>
      <c r="O10" s="380"/>
      <c r="P10" s="380"/>
      <c r="Q10" s="380"/>
      <c r="R10" s="380"/>
      <c r="S10" s="381"/>
    </row>
    <row r="11" spans="1:20" ht="51.6" customHeight="1" thickBot="1" x14ac:dyDescent="0.25">
      <c r="A11" s="382" t="s">
        <v>544</v>
      </c>
      <c r="B11" s="383"/>
      <c r="C11" s="383"/>
      <c r="D11" s="383"/>
      <c r="E11" s="383"/>
      <c r="F11" s="383"/>
      <c r="G11" s="383"/>
      <c r="H11" s="383"/>
      <c r="I11" s="384"/>
      <c r="J11" s="218"/>
      <c r="K11" s="382" t="s">
        <v>549</v>
      </c>
      <c r="L11" s="383"/>
      <c r="M11" s="383"/>
      <c r="N11" s="383"/>
      <c r="O11" s="383"/>
      <c r="P11" s="383"/>
      <c r="Q11" s="383"/>
      <c r="R11" s="383"/>
      <c r="S11" s="384"/>
    </row>
    <row r="12" spans="1:20" ht="54" customHeight="1" thickBot="1" x14ac:dyDescent="0.25">
      <c r="A12" s="388" t="s">
        <v>545</v>
      </c>
      <c r="B12" s="389"/>
      <c r="C12" s="389"/>
      <c r="D12" s="389"/>
      <c r="E12" s="389"/>
      <c r="F12" s="389"/>
      <c r="G12" s="389"/>
      <c r="H12" s="389"/>
      <c r="I12" s="390"/>
      <c r="J12" s="218"/>
      <c r="K12" s="388" t="s">
        <v>572</v>
      </c>
      <c r="L12" s="389"/>
      <c r="M12" s="389"/>
      <c r="N12" s="389"/>
      <c r="O12" s="389"/>
      <c r="P12" s="389"/>
      <c r="Q12" s="389"/>
      <c r="R12" s="389"/>
      <c r="S12" s="390"/>
    </row>
    <row r="13" spans="1:20" ht="52.9" customHeight="1" thickBot="1" x14ac:dyDescent="0.25">
      <c r="A13" s="391" t="s">
        <v>546</v>
      </c>
      <c r="B13" s="392"/>
      <c r="C13" s="392"/>
      <c r="D13" s="392"/>
      <c r="E13" s="392"/>
      <c r="F13" s="392"/>
      <c r="G13" s="392"/>
      <c r="H13" s="392"/>
      <c r="I13" s="393"/>
      <c r="J13" s="218"/>
      <c r="K13" s="394" t="s">
        <v>550</v>
      </c>
      <c r="L13" s="395"/>
      <c r="M13" s="395"/>
      <c r="N13" s="395"/>
      <c r="O13" s="395"/>
      <c r="P13" s="395"/>
      <c r="Q13" s="395"/>
      <c r="R13" s="395"/>
      <c r="S13" s="396"/>
    </row>
    <row r="14" spans="1:20" ht="120.6" customHeight="1" x14ac:dyDescent="0.2">
      <c r="A14" s="397" t="s">
        <v>547</v>
      </c>
      <c r="B14" s="398"/>
      <c r="C14" s="398"/>
      <c r="D14" s="398"/>
      <c r="E14" s="398"/>
      <c r="F14" s="398"/>
      <c r="G14" s="398"/>
      <c r="H14" s="398"/>
      <c r="I14" s="399"/>
      <c r="J14" s="218"/>
      <c r="K14" s="400" t="s">
        <v>571</v>
      </c>
      <c r="L14" s="401"/>
      <c r="M14" s="401"/>
      <c r="N14" s="401"/>
      <c r="O14" s="401"/>
      <c r="P14" s="401"/>
      <c r="Q14" s="401"/>
      <c r="R14" s="401"/>
      <c r="S14" s="402"/>
    </row>
    <row r="15" spans="1:20" s="78" customFormat="1" ht="13.9" customHeight="1" thickBot="1" x14ac:dyDescent="0.25">
      <c r="A15" s="385" t="s">
        <v>539</v>
      </c>
      <c r="B15" s="386"/>
      <c r="C15" s="386"/>
      <c r="D15" s="386"/>
      <c r="E15" s="386"/>
      <c r="F15" s="386"/>
      <c r="G15" s="386"/>
      <c r="H15" s="386"/>
      <c r="I15" s="387"/>
      <c r="J15" s="225"/>
      <c r="K15" s="385" t="s">
        <v>540</v>
      </c>
      <c r="L15" s="386"/>
      <c r="M15" s="386"/>
      <c r="N15" s="386"/>
      <c r="O15" s="386"/>
      <c r="P15" s="386"/>
      <c r="Q15" s="386"/>
      <c r="R15" s="386"/>
      <c r="S15" s="387"/>
    </row>
  </sheetData>
  <sheetProtection password="AAD1" sheet="1" objects="1" scenarios="1"/>
  <mergeCells count="30">
    <mergeCell ref="A15:I15"/>
    <mergeCell ref="K15:S15"/>
    <mergeCell ref="K12:S12"/>
    <mergeCell ref="A13:I13"/>
    <mergeCell ref="K13:S13"/>
    <mergeCell ref="A14:I14"/>
    <mergeCell ref="K14:S14"/>
    <mergeCell ref="A12:I12"/>
    <mergeCell ref="K9:S9"/>
    <mergeCell ref="A10:I10"/>
    <mergeCell ref="K10:S10"/>
    <mergeCell ref="A11:I11"/>
    <mergeCell ref="K11:S11"/>
    <mergeCell ref="A9:I9"/>
    <mergeCell ref="K6:S6"/>
    <mergeCell ref="A7:I7"/>
    <mergeCell ref="K7:S7"/>
    <mergeCell ref="A8:I8"/>
    <mergeCell ref="K8:S8"/>
    <mergeCell ref="A6:I6"/>
    <mergeCell ref="A4:I4"/>
    <mergeCell ref="K4:S4"/>
    <mergeCell ref="A5:I5"/>
    <mergeCell ref="K5:S5"/>
    <mergeCell ref="K1:S1"/>
    <mergeCell ref="A2:I2"/>
    <mergeCell ref="K2:S2"/>
    <mergeCell ref="A3:I3"/>
    <mergeCell ref="K3:S3"/>
    <mergeCell ref="A1:I1"/>
  </mergeCells>
  <pageMargins left="0.23622047244094491" right="0.23622047244094491" top="0.74803149606299213" bottom="0.74803149606299213" header="0.31496062992125984" footer="0.31496062992125984"/>
  <pageSetup paperSize="9" scale="68" orientation="landscape"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unka7"/>
  <dimension ref="A1:P121"/>
  <sheetViews>
    <sheetView showGridLines="0" view="pageBreakPreview" zoomScaleNormal="100" zoomScaleSheetLayoutView="100" workbookViewId="0">
      <selection activeCell="A16" sqref="A16:E21"/>
    </sheetView>
  </sheetViews>
  <sheetFormatPr defaultColWidth="9" defaultRowHeight="14.25" x14ac:dyDescent="0.2"/>
  <cols>
    <col min="1" max="1" width="9" style="78" customWidth="1"/>
    <col min="2" max="2" width="10.625" style="78" customWidth="1"/>
    <col min="3" max="3" width="12.375" style="78" customWidth="1"/>
    <col min="4" max="4" width="16.125" style="78" customWidth="1"/>
    <col min="5" max="5" width="17.375" style="78" customWidth="1"/>
    <col min="6" max="6" width="9.625" style="78" customWidth="1"/>
    <col min="7" max="7" width="12.25" style="78" customWidth="1"/>
    <col min="8" max="8" width="11.875" style="78" customWidth="1"/>
    <col min="9" max="9" width="18" style="78" customWidth="1"/>
    <col min="10" max="10" width="13.75" style="78" customWidth="1"/>
    <col min="11" max="11" width="1.375" style="78" customWidth="1"/>
    <col min="12" max="12" width="14.375" style="78" customWidth="1"/>
    <col min="13" max="13" width="1.625" style="78" customWidth="1"/>
    <col min="14" max="14" width="35.625" style="78" customWidth="1"/>
    <col min="15" max="15" width="3.625" style="78" customWidth="1"/>
    <col min="16" max="16" width="35.625" style="78" customWidth="1"/>
    <col min="17" max="16384" width="9" style="78"/>
  </cols>
  <sheetData>
    <row r="1" spans="1:16" s="106" customFormat="1" ht="30" customHeight="1" thickBot="1" x14ac:dyDescent="0.25">
      <c r="A1" s="1" t="s">
        <v>820</v>
      </c>
      <c r="B1" s="1"/>
      <c r="C1" s="1"/>
      <c r="D1" s="1"/>
      <c r="E1" s="1"/>
      <c r="F1" s="1" t="s">
        <v>821</v>
      </c>
      <c r="G1" s="1"/>
      <c r="H1" s="1"/>
      <c r="I1" s="1"/>
      <c r="J1" s="1"/>
      <c r="K1" s="1"/>
      <c r="L1" s="1"/>
      <c r="N1" s="282" t="s">
        <v>218</v>
      </c>
      <c r="O1" s="78"/>
      <c r="P1" s="282" t="s">
        <v>554</v>
      </c>
    </row>
    <row r="2" spans="1:16" ht="8.1" customHeight="1" x14ac:dyDescent="0.2"/>
    <row r="3" spans="1:16" ht="24.95" customHeight="1" thickBot="1" x14ac:dyDescent="0.25">
      <c r="A3" s="279" t="s">
        <v>226</v>
      </c>
      <c r="B3" s="142" t="str">
        <f>IF(A4="Enter the title of the core activity"," ",T(A4))</f>
        <v>Projekt menedzsment</v>
      </c>
      <c r="C3" s="142"/>
      <c r="D3" s="84"/>
      <c r="E3" s="84"/>
      <c r="F3" s="279" t="s">
        <v>226</v>
      </c>
      <c r="G3" s="142" t="str">
        <f>IF(F4="Enter the title of the core activity"," ",T(F4))</f>
        <v>Projektový manažment</v>
      </c>
      <c r="H3" s="142"/>
      <c r="I3" s="84"/>
      <c r="J3" s="84"/>
      <c r="K3" s="84"/>
      <c r="L3" s="143"/>
    </row>
    <row r="4" spans="1:16" ht="30" customHeight="1" thickBot="1" x14ac:dyDescent="0.25">
      <c r="A4" s="508" t="s">
        <v>281</v>
      </c>
      <c r="B4" s="509"/>
      <c r="C4" s="510"/>
      <c r="D4" s="511" t="str">
        <f>CONCATENATE("Leírás: ", LEN(A5), "/500")</f>
        <v>Leírás: 0/500</v>
      </c>
      <c r="E4" s="512"/>
      <c r="F4" s="508" t="s">
        <v>282</v>
      </c>
      <c r="G4" s="509"/>
      <c r="H4" s="510"/>
      <c r="I4" s="511" t="str">
        <f>CONCATENATE("Leírás: ", LEN(F5), "/500")</f>
        <v>Leírás: 0/500</v>
      </c>
      <c r="J4" s="512"/>
      <c r="L4" s="144" t="s">
        <v>319</v>
      </c>
      <c r="N4" s="426" t="s">
        <v>583</v>
      </c>
      <c r="P4" s="426" t="s">
        <v>582</v>
      </c>
    </row>
    <row r="5" spans="1:16" ht="24.95" customHeight="1" x14ac:dyDescent="0.2">
      <c r="A5" s="507"/>
      <c r="B5" s="507"/>
      <c r="C5" s="507"/>
      <c r="D5" s="468"/>
      <c r="E5" s="468"/>
      <c r="F5" s="507"/>
      <c r="G5" s="507"/>
      <c r="H5" s="507"/>
      <c r="I5" s="468"/>
      <c r="J5" s="468"/>
      <c r="L5" s="145"/>
      <c r="N5" s="516"/>
      <c r="P5" s="516"/>
    </row>
    <row r="6" spans="1:16" ht="24.95" customHeight="1" x14ac:dyDescent="0.2">
      <c r="A6" s="468"/>
      <c r="B6" s="468"/>
      <c r="C6" s="468"/>
      <c r="D6" s="468"/>
      <c r="E6" s="468"/>
      <c r="F6" s="468"/>
      <c r="G6" s="468"/>
      <c r="H6" s="468"/>
      <c r="I6" s="468"/>
      <c r="J6" s="468"/>
      <c r="L6" s="145"/>
      <c r="N6" s="516"/>
      <c r="P6" s="516"/>
    </row>
    <row r="7" spans="1:16" ht="24.95" customHeight="1" thickBot="1" x14ac:dyDescent="0.25">
      <c r="A7" s="468"/>
      <c r="B7" s="468"/>
      <c r="C7" s="468"/>
      <c r="D7" s="468"/>
      <c r="E7" s="468"/>
      <c r="F7" s="468"/>
      <c r="G7" s="468"/>
      <c r="H7" s="468"/>
      <c r="I7" s="468"/>
      <c r="J7" s="468"/>
      <c r="L7" s="145"/>
      <c r="N7" s="427"/>
      <c r="P7" s="427"/>
    </row>
    <row r="8" spans="1:16" ht="24.95" customHeight="1" x14ac:dyDescent="0.2">
      <c r="A8" s="468"/>
      <c r="B8" s="468"/>
      <c r="C8" s="468"/>
      <c r="D8" s="468"/>
      <c r="E8" s="468"/>
      <c r="F8" s="468"/>
      <c r="G8" s="468"/>
      <c r="H8" s="468"/>
      <c r="I8" s="468"/>
      <c r="J8" s="468"/>
      <c r="L8" s="146"/>
    </row>
    <row r="9" spans="1:16" ht="4.1500000000000004" customHeight="1" thickBot="1" x14ac:dyDescent="0.25">
      <c r="A9" s="468"/>
      <c r="B9" s="468"/>
      <c r="C9" s="468"/>
      <c r="D9" s="468"/>
      <c r="E9" s="468"/>
      <c r="F9" s="468"/>
      <c r="G9" s="468"/>
      <c r="H9" s="468"/>
      <c r="I9" s="468"/>
      <c r="J9" s="468"/>
      <c r="L9" s="147"/>
    </row>
    <row r="10" spans="1:16" ht="3.6" customHeight="1" x14ac:dyDescent="0.2">
      <c r="A10" s="468"/>
      <c r="B10" s="468"/>
      <c r="C10" s="468"/>
      <c r="D10" s="468"/>
      <c r="E10" s="468"/>
      <c r="F10" s="468"/>
      <c r="G10" s="468"/>
      <c r="H10" s="468"/>
      <c r="I10" s="468"/>
      <c r="J10" s="468"/>
      <c r="L10" s="147"/>
      <c r="N10" s="426" t="s">
        <v>461</v>
      </c>
      <c r="P10" s="426" t="s">
        <v>879</v>
      </c>
    </row>
    <row r="11" spans="1:16" ht="8.1" customHeight="1" x14ac:dyDescent="0.2">
      <c r="L11" s="148"/>
      <c r="N11" s="516"/>
      <c r="P11" s="516"/>
    </row>
    <row r="12" spans="1:16" ht="37.9" customHeight="1" x14ac:dyDescent="0.2">
      <c r="A12" s="257" t="s">
        <v>195</v>
      </c>
      <c r="B12" s="507"/>
      <c r="C12" s="507"/>
      <c r="D12" s="507"/>
      <c r="E12" s="468"/>
      <c r="F12" s="257" t="s">
        <v>782</v>
      </c>
      <c r="G12" s="507"/>
      <c r="H12" s="507"/>
      <c r="I12" s="507"/>
      <c r="J12" s="468"/>
      <c r="L12" s="149"/>
      <c r="N12" s="516"/>
      <c r="P12" s="516"/>
    </row>
    <row r="13" spans="1:16" ht="1.9" customHeight="1" x14ac:dyDescent="0.2">
      <c r="N13" s="516"/>
      <c r="P13" s="516"/>
    </row>
    <row r="14" spans="1:16" ht="24.95" customHeight="1" thickBot="1" x14ac:dyDescent="0.25">
      <c r="A14" s="279" t="s">
        <v>227</v>
      </c>
      <c r="B14" s="142" t="str">
        <f>IF(A15="Enter the title of the core activity"," ",T(A15))</f>
        <v>Kommunikáció</v>
      </c>
      <c r="C14" s="142"/>
      <c r="D14" s="84"/>
      <c r="E14" s="84"/>
      <c r="F14" s="279" t="s">
        <v>227</v>
      </c>
      <c r="G14" s="142" t="str">
        <f>IF(F15="Enter the title of the core activity"," ",T(F15))</f>
        <v>Komunikácia</v>
      </c>
      <c r="H14" s="142"/>
      <c r="I14" s="84"/>
      <c r="J14" s="84"/>
      <c r="K14" s="84"/>
      <c r="L14" s="143"/>
      <c r="N14" s="516"/>
      <c r="P14" s="516"/>
    </row>
    <row r="15" spans="1:16" ht="30" customHeight="1" thickBot="1" x14ac:dyDescent="0.25">
      <c r="A15" s="508" t="s">
        <v>283</v>
      </c>
      <c r="B15" s="509"/>
      <c r="C15" s="510"/>
      <c r="D15" s="511" t="str">
        <f>CONCATENATE("Leírás: ", LEN(A16), "/500")</f>
        <v>Leírás: 0/500</v>
      </c>
      <c r="E15" s="512"/>
      <c r="F15" s="508" t="s">
        <v>284</v>
      </c>
      <c r="G15" s="509"/>
      <c r="H15" s="510"/>
      <c r="I15" s="511" t="str">
        <f>CONCATENATE("Leírás: ", LEN(F16), "/500")</f>
        <v>Leírás: 0/500</v>
      </c>
      <c r="J15" s="512"/>
      <c r="L15" s="144" t="s">
        <v>319</v>
      </c>
      <c r="N15" s="516"/>
      <c r="P15" s="516"/>
    </row>
    <row r="16" spans="1:16" ht="24.95" customHeight="1" x14ac:dyDescent="0.2">
      <c r="A16" s="507"/>
      <c r="B16" s="507"/>
      <c r="C16" s="507"/>
      <c r="D16" s="468"/>
      <c r="E16" s="468"/>
      <c r="F16" s="507"/>
      <c r="G16" s="507"/>
      <c r="H16" s="507"/>
      <c r="I16" s="468"/>
      <c r="J16" s="468"/>
      <c r="L16" s="145"/>
      <c r="N16" s="516"/>
      <c r="P16" s="516"/>
    </row>
    <row r="17" spans="1:16" ht="24.95" customHeight="1" x14ac:dyDescent="0.2">
      <c r="A17" s="468"/>
      <c r="B17" s="468"/>
      <c r="C17" s="468"/>
      <c r="D17" s="468"/>
      <c r="E17" s="468"/>
      <c r="F17" s="468"/>
      <c r="G17" s="468"/>
      <c r="H17" s="468"/>
      <c r="I17" s="468"/>
      <c r="J17" s="468"/>
      <c r="L17" s="145"/>
      <c r="N17" s="516"/>
      <c r="P17" s="516"/>
    </row>
    <row r="18" spans="1:16" ht="24.95" customHeight="1" x14ac:dyDescent="0.2">
      <c r="A18" s="468"/>
      <c r="B18" s="468"/>
      <c r="C18" s="468"/>
      <c r="D18" s="468"/>
      <c r="E18" s="468"/>
      <c r="F18" s="468"/>
      <c r="G18" s="468"/>
      <c r="H18" s="468"/>
      <c r="I18" s="468"/>
      <c r="J18" s="468"/>
      <c r="L18" s="145"/>
      <c r="N18" s="516"/>
      <c r="P18" s="516"/>
    </row>
    <row r="19" spans="1:16" ht="24.95" customHeight="1" x14ac:dyDescent="0.2">
      <c r="A19" s="468"/>
      <c r="B19" s="468"/>
      <c r="C19" s="468"/>
      <c r="D19" s="468"/>
      <c r="E19" s="468"/>
      <c r="F19" s="468"/>
      <c r="G19" s="468"/>
      <c r="H19" s="468"/>
      <c r="I19" s="468"/>
      <c r="J19" s="468"/>
      <c r="L19" s="146"/>
      <c r="N19" s="516"/>
      <c r="P19" s="516"/>
    </row>
    <row r="20" spans="1:16" ht="10.9" customHeight="1" x14ac:dyDescent="0.2">
      <c r="A20" s="468"/>
      <c r="B20" s="468"/>
      <c r="C20" s="468"/>
      <c r="D20" s="468"/>
      <c r="E20" s="468"/>
      <c r="F20" s="468"/>
      <c r="G20" s="468"/>
      <c r="H20" s="468"/>
      <c r="I20" s="468"/>
      <c r="J20" s="468"/>
      <c r="L20" s="147"/>
      <c r="N20" s="516"/>
      <c r="P20" s="516"/>
    </row>
    <row r="21" spans="1:16" ht="3.6" customHeight="1" x14ac:dyDescent="0.2">
      <c r="A21" s="468"/>
      <c r="B21" s="468"/>
      <c r="C21" s="468"/>
      <c r="D21" s="468"/>
      <c r="E21" s="468"/>
      <c r="F21" s="468"/>
      <c r="G21" s="468"/>
      <c r="H21" s="468"/>
      <c r="I21" s="468"/>
      <c r="J21" s="468"/>
      <c r="L21" s="147"/>
      <c r="N21" s="516"/>
      <c r="P21" s="516"/>
    </row>
    <row r="22" spans="1:16" ht="8.1" customHeight="1" x14ac:dyDescent="0.2">
      <c r="L22" s="148"/>
      <c r="N22" s="516"/>
      <c r="P22" s="516"/>
    </row>
    <row r="23" spans="1:16" ht="69" customHeight="1" x14ac:dyDescent="0.2">
      <c r="A23" s="257" t="s">
        <v>195</v>
      </c>
      <c r="B23" s="507"/>
      <c r="C23" s="507"/>
      <c r="D23" s="507"/>
      <c r="E23" s="468"/>
      <c r="F23" s="257" t="s">
        <v>782</v>
      </c>
      <c r="G23" s="507"/>
      <c r="H23" s="507"/>
      <c r="I23" s="507"/>
      <c r="J23" s="468"/>
      <c r="L23" s="149"/>
      <c r="N23" s="516"/>
      <c r="P23" s="516"/>
    </row>
    <row r="24" spans="1:16" ht="1.9" customHeight="1" thickBot="1" x14ac:dyDescent="0.25">
      <c r="N24" s="427"/>
      <c r="P24" s="427"/>
    </row>
    <row r="25" spans="1:16" ht="1.1499999999999999" customHeight="1" x14ac:dyDescent="0.2"/>
    <row r="26" spans="1:16" ht="24.95" customHeight="1" thickBot="1" x14ac:dyDescent="0.25">
      <c r="A26" s="279" t="s">
        <v>228</v>
      </c>
      <c r="B26" s="142" t="str">
        <f>IF(A27="Enter the title of the core activity"," ",T(A27))</f>
        <v/>
      </c>
      <c r="C26" s="142"/>
      <c r="D26" s="84"/>
      <c r="E26" s="84"/>
      <c r="F26" s="279" t="s">
        <v>228</v>
      </c>
      <c r="G26" s="142" t="str">
        <f>IF(F27="Enter the title of the core activity"," ",T(F27))</f>
        <v/>
      </c>
      <c r="H26" s="142"/>
      <c r="I26" s="84"/>
      <c r="J26" s="84"/>
      <c r="K26" s="84"/>
      <c r="L26" s="143"/>
    </row>
    <row r="27" spans="1:16" ht="30" customHeight="1" thickBot="1" x14ac:dyDescent="0.25">
      <c r="A27" s="508"/>
      <c r="B27" s="509"/>
      <c r="C27" s="510"/>
      <c r="D27" s="511" t="str">
        <f>CONCATENATE("Leírás: ", LEN(A28), "/500")</f>
        <v>Leírás: 0/500</v>
      </c>
      <c r="E27" s="512"/>
      <c r="F27" s="508"/>
      <c r="G27" s="509"/>
      <c r="H27" s="510"/>
      <c r="I27" s="511" t="str">
        <f>CONCATENATE("Leírás: ", LEN(F28), "/500")</f>
        <v>Leírás: 0/500</v>
      </c>
      <c r="J27" s="512"/>
      <c r="L27" s="144" t="s">
        <v>319</v>
      </c>
      <c r="N27" s="426" t="s">
        <v>321</v>
      </c>
      <c r="P27" s="426" t="s">
        <v>555</v>
      </c>
    </row>
    <row r="28" spans="1:16" ht="24.95" customHeight="1" x14ac:dyDescent="0.2">
      <c r="A28" s="507"/>
      <c r="B28" s="507"/>
      <c r="C28" s="507"/>
      <c r="D28" s="468"/>
      <c r="E28" s="468"/>
      <c r="F28" s="507"/>
      <c r="G28" s="507"/>
      <c r="H28" s="507"/>
      <c r="I28" s="468"/>
      <c r="J28" s="468"/>
      <c r="L28" s="145"/>
      <c r="N28" s="516"/>
      <c r="P28" s="516"/>
    </row>
    <row r="29" spans="1:16" ht="24.95" customHeight="1" x14ac:dyDescent="0.2">
      <c r="A29" s="468"/>
      <c r="B29" s="468"/>
      <c r="C29" s="468"/>
      <c r="D29" s="468"/>
      <c r="E29" s="468"/>
      <c r="F29" s="468"/>
      <c r="G29" s="468"/>
      <c r="H29" s="468"/>
      <c r="I29" s="468"/>
      <c r="J29" s="468"/>
      <c r="L29" s="145"/>
      <c r="N29" s="516"/>
      <c r="P29" s="516"/>
    </row>
    <row r="30" spans="1:16" ht="24.95" customHeight="1" thickBot="1" x14ac:dyDescent="0.25">
      <c r="A30" s="468"/>
      <c r="B30" s="468"/>
      <c r="C30" s="468"/>
      <c r="D30" s="468"/>
      <c r="E30" s="468"/>
      <c r="F30" s="468"/>
      <c r="G30" s="468"/>
      <c r="H30" s="468"/>
      <c r="I30" s="468"/>
      <c r="J30" s="468"/>
      <c r="L30" s="145"/>
      <c r="N30" s="427"/>
      <c r="P30" s="427"/>
    </row>
    <row r="31" spans="1:16" ht="24.95" customHeight="1" x14ac:dyDescent="0.2">
      <c r="A31" s="468"/>
      <c r="B31" s="468"/>
      <c r="C31" s="468"/>
      <c r="D31" s="468"/>
      <c r="E31" s="468"/>
      <c r="F31" s="468"/>
      <c r="G31" s="468"/>
      <c r="H31" s="468"/>
      <c r="I31" s="468"/>
      <c r="J31" s="468"/>
      <c r="L31" s="146"/>
    </row>
    <row r="32" spans="1:16" ht="3.6" customHeight="1" x14ac:dyDescent="0.2">
      <c r="A32" s="468"/>
      <c r="B32" s="468"/>
      <c r="C32" s="468"/>
      <c r="D32" s="468"/>
      <c r="E32" s="468"/>
      <c r="F32" s="468"/>
      <c r="G32" s="468"/>
      <c r="H32" s="468"/>
      <c r="I32" s="468"/>
      <c r="J32" s="468"/>
      <c r="L32" s="147"/>
      <c r="N32" s="428" t="s">
        <v>642</v>
      </c>
      <c r="P32" s="428" t="s">
        <v>641</v>
      </c>
    </row>
    <row r="33" spans="1:16" ht="4.1500000000000004" customHeight="1" x14ac:dyDescent="0.2">
      <c r="A33" s="468"/>
      <c r="B33" s="468"/>
      <c r="C33" s="468"/>
      <c r="D33" s="468"/>
      <c r="E33" s="468"/>
      <c r="F33" s="468"/>
      <c r="G33" s="468"/>
      <c r="H33" s="468"/>
      <c r="I33" s="468"/>
      <c r="J33" s="468"/>
      <c r="L33" s="147"/>
      <c r="N33" s="429"/>
      <c r="P33" s="429"/>
    </row>
    <row r="34" spans="1:16" ht="8.1" customHeight="1" x14ac:dyDescent="0.2">
      <c r="L34" s="148"/>
      <c r="N34" s="429"/>
      <c r="P34" s="429"/>
    </row>
    <row r="35" spans="1:16" ht="81.599999999999994" customHeight="1" x14ac:dyDescent="0.2">
      <c r="A35" s="257" t="s">
        <v>581</v>
      </c>
      <c r="B35" s="507"/>
      <c r="C35" s="507"/>
      <c r="D35" s="507"/>
      <c r="E35" s="468"/>
      <c r="F35" s="257" t="s">
        <v>781</v>
      </c>
      <c r="G35" s="507"/>
      <c r="H35" s="507"/>
      <c r="I35" s="507"/>
      <c r="J35" s="468"/>
      <c r="L35" s="149"/>
      <c r="N35" s="429"/>
      <c r="P35" s="429"/>
    </row>
    <row r="36" spans="1:16" ht="34.9" customHeight="1" x14ac:dyDescent="0.2">
      <c r="A36" s="257" t="s">
        <v>195</v>
      </c>
      <c r="B36" s="507"/>
      <c r="C36" s="507"/>
      <c r="D36" s="507"/>
      <c r="E36" s="468"/>
      <c r="F36" s="257" t="s">
        <v>782</v>
      </c>
      <c r="G36" s="507"/>
      <c r="H36" s="507"/>
      <c r="I36" s="507"/>
      <c r="J36" s="468"/>
      <c r="L36" s="149"/>
      <c r="N36" s="429"/>
      <c r="P36" s="429"/>
    </row>
    <row r="37" spans="1:16" ht="8.1" customHeight="1" x14ac:dyDescent="0.2">
      <c r="N37" s="429"/>
      <c r="P37" s="429"/>
    </row>
    <row r="38" spans="1:16" ht="24.95" customHeight="1" thickBot="1" x14ac:dyDescent="0.25">
      <c r="A38" s="279" t="s">
        <v>229</v>
      </c>
      <c r="B38" s="142" t="str">
        <f>IF(A39="Enter the title of the core activity"," ",T(A39))</f>
        <v/>
      </c>
      <c r="C38" s="142"/>
      <c r="D38" s="84"/>
      <c r="E38" s="84"/>
      <c r="F38" s="279" t="s">
        <v>229</v>
      </c>
      <c r="G38" s="142" t="str">
        <f>IF(F39="Enter the title of the core activity"," ",T(F39))</f>
        <v/>
      </c>
      <c r="H38" s="142"/>
      <c r="I38" s="84"/>
      <c r="J38" s="84"/>
      <c r="K38" s="84"/>
      <c r="L38" s="143"/>
      <c r="N38" s="429"/>
      <c r="P38" s="429"/>
    </row>
    <row r="39" spans="1:16" ht="30" customHeight="1" thickBot="1" x14ac:dyDescent="0.25">
      <c r="A39" s="508"/>
      <c r="B39" s="509"/>
      <c r="C39" s="510"/>
      <c r="D39" s="511" t="str">
        <f>CONCATENATE("Leírás: ", LEN(A40), "/500")</f>
        <v>Leírás: 0/500</v>
      </c>
      <c r="E39" s="512"/>
      <c r="F39" s="508"/>
      <c r="G39" s="509"/>
      <c r="H39" s="510"/>
      <c r="I39" s="511" t="str">
        <f>CONCATENATE("Leírás: ", LEN(F40), "/500")</f>
        <v>Leírás: 0/500</v>
      </c>
      <c r="J39" s="512"/>
      <c r="L39" s="144" t="s">
        <v>319</v>
      </c>
      <c r="N39" s="429"/>
      <c r="P39" s="429"/>
    </row>
    <row r="40" spans="1:16" ht="24.95" customHeight="1" x14ac:dyDescent="0.2">
      <c r="A40" s="507"/>
      <c r="B40" s="507"/>
      <c r="C40" s="507"/>
      <c r="D40" s="468"/>
      <c r="E40" s="468"/>
      <c r="F40" s="507"/>
      <c r="G40" s="507"/>
      <c r="H40" s="507"/>
      <c r="I40" s="468"/>
      <c r="J40" s="468"/>
      <c r="L40" s="145"/>
      <c r="N40" s="429"/>
      <c r="P40" s="429"/>
    </row>
    <row r="41" spans="1:16" ht="24.95" customHeight="1" x14ac:dyDescent="0.2">
      <c r="A41" s="468"/>
      <c r="B41" s="468"/>
      <c r="C41" s="468"/>
      <c r="D41" s="468"/>
      <c r="E41" s="468"/>
      <c r="F41" s="468"/>
      <c r="G41" s="468"/>
      <c r="H41" s="468"/>
      <c r="I41" s="468"/>
      <c r="J41" s="468"/>
      <c r="L41" s="145"/>
      <c r="N41" s="429"/>
      <c r="P41" s="429"/>
    </row>
    <row r="42" spans="1:16" ht="24.95" customHeight="1" x14ac:dyDescent="0.2">
      <c r="A42" s="468"/>
      <c r="B42" s="468"/>
      <c r="C42" s="468"/>
      <c r="D42" s="468"/>
      <c r="E42" s="468"/>
      <c r="F42" s="468"/>
      <c r="G42" s="468"/>
      <c r="H42" s="468"/>
      <c r="I42" s="468"/>
      <c r="J42" s="468"/>
      <c r="L42" s="145"/>
      <c r="N42" s="429"/>
      <c r="P42" s="429"/>
    </row>
    <row r="43" spans="1:16" ht="24.95" customHeight="1" x14ac:dyDescent="0.2">
      <c r="A43" s="468"/>
      <c r="B43" s="468"/>
      <c r="C43" s="468"/>
      <c r="D43" s="468"/>
      <c r="E43" s="468"/>
      <c r="F43" s="468"/>
      <c r="G43" s="468"/>
      <c r="H43" s="468"/>
      <c r="I43" s="468"/>
      <c r="J43" s="468"/>
      <c r="L43" s="146"/>
      <c r="N43" s="429"/>
      <c r="P43" s="429"/>
    </row>
    <row r="44" spans="1:16" ht="3" customHeight="1" x14ac:dyDescent="0.2">
      <c r="A44" s="468"/>
      <c r="B44" s="468"/>
      <c r="C44" s="468"/>
      <c r="D44" s="468"/>
      <c r="E44" s="468"/>
      <c r="F44" s="468"/>
      <c r="G44" s="468"/>
      <c r="H44" s="468"/>
      <c r="I44" s="468"/>
      <c r="J44" s="468"/>
      <c r="L44" s="147"/>
      <c r="N44" s="429"/>
      <c r="P44" s="429"/>
    </row>
    <row r="45" spans="1:16" ht="1.1499999999999999" customHeight="1" x14ac:dyDescent="0.2">
      <c r="A45" s="468"/>
      <c r="B45" s="468"/>
      <c r="C45" s="468"/>
      <c r="D45" s="468"/>
      <c r="E45" s="468"/>
      <c r="F45" s="468"/>
      <c r="G45" s="468"/>
      <c r="H45" s="468"/>
      <c r="I45" s="468"/>
      <c r="J45" s="468"/>
      <c r="L45" s="147"/>
      <c r="N45" s="429"/>
      <c r="P45" s="429"/>
    </row>
    <row r="46" spans="1:16" ht="8.1" customHeight="1" x14ac:dyDescent="0.2">
      <c r="L46" s="148"/>
      <c r="N46" s="429"/>
      <c r="P46" s="429"/>
    </row>
    <row r="47" spans="1:16" ht="67.150000000000006" customHeight="1" x14ac:dyDescent="0.2">
      <c r="A47" s="257" t="s">
        <v>581</v>
      </c>
      <c r="B47" s="507"/>
      <c r="C47" s="507"/>
      <c r="D47" s="507"/>
      <c r="E47" s="468"/>
      <c r="F47" s="257" t="s">
        <v>781</v>
      </c>
      <c r="G47" s="507"/>
      <c r="H47" s="507"/>
      <c r="I47" s="507"/>
      <c r="J47" s="468"/>
      <c r="L47" s="149"/>
      <c r="N47" s="429"/>
      <c r="P47" s="429"/>
    </row>
    <row r="48" spans="1:16" ht="30.6" customHeight="1" x14ac:dyDescent="0.2">
      <c r="A48" s="257" t="s">
        <v>195</v>
      </c>
      <c r="B48" s="507"/>
      <c r="C48" s="507"/>
      <c r="D48" s="507"/>
      <c r="E48" s="468"/>
      <c r="F48" s="257" t="s">
        <v>782</v>
      </c>
      <c r="G48" s="507"/>
      <c r="H48" s="507"/>
      <c r="I48" s="507"/>
      <c r="J48" s="468"/>
      <c r="L48" s="149"/>
      <c r="N48" s="429"/>
      <c r="P48" s="429"/>
    </row>
    <row r="49" spans="1:16" ht="8.1" customHeight="1" x14ac:dyDescent="0.2">
      <c r="N49" s="429"/>
      <c r="P49" s="429"/>
    </row>
    <row r="50" spans="1:16" ht="24.95" customHeight="1" thickBot="1" x14ac:dyDescent="0.25">
      <c r="A50" s="279" t="s">
        <v>230</v>
      </c>
      <c r="B50" s="142" t="str">
        <f>IF(A51="Enter the title of the core activity"," ",T(A51))</f>
        <v/>
      </c>
      <c r="C50" s="142"/>
      <c r="D50" s="84"/>
      <c r="E50" s="84"/>
      <c r="F50" s="279" t="s">
        <v>230</v>
      </c>
      <c r="G50" s="142" t="str">
        <f>IF(F51="Enter the title of the core activity"," ",T(F51))</f>
        <v/>
      </c>
      <c r="H50" s="142"/>
      <c r="I50" s="84"/>
      <c r="J50" s="84"/>
      <c r="K50" s="84"/>
      <c r="L50" s="143"/>
      <c r="N50" s="429"/>
      <c r="P50" s="429"/>
    </row>
    <row r="51" spans="1:16" ht="30" customHeight="1" thickBot="1" x14ac:dyDescent="0.25">
      <c r="A51" s="508"/>
      <c r="B51" s="509"/>
      <c r="C51" s="510"/>
      <c r="D51" s="511" t="str">
        <f>CONCATENATE("Leírás: ", LEN(A52), "/500")</f>
        <v>Leírás: 0/500</v>
      </c>
      <c r="E51" s="512"/>
      <c r="F51" s="508"/>
      <c r="G51" s="509"/>
      <c r="H51" s="510"/>
      <c r="I51" s="511" t="str">
        <f>CONCATENATE("Leírás: ", LEN(F52), "/500")</f>
        <v>Leírás: 0/500</v>
      </c>
      <c r="J51" s="512"/>
      <c r="L51" s="144" t="s">
        <v>319</v>
      </c>
      <c r="N51" s="430"/>
      <c r="P51" s="430"/>
    </row>
    <row r="52" spans="1:16" ht="24.95" customHeight="1" x14ac:dyDescent="0.2">
      <c r="A52" s="507"/>
      <c r="B52" s="507"/>
      <c r="C52" s="507"/>
      <c r="D52" s="468"/>
      <c r="E52" s="468"/>
      <c r="F52" s="507"/>
      <c r="G52" s="507"/>
      <c r="H52" s="507"/>
      <c r="I52" s="468"/>
      <c r="J52" s="468"/>
      <c r="L52" s="145"/>
      <c r="N52" s="123"/>
      <c r="P52" s="123"/>
    </row>
    <row r="53" spans="1:16" ht="24.95" customHeight="1" thickBot="1" x14ac:dyDescent="0.25">
      <c r="A53" s="468"/>
      <c r="B53" s="468"/>
      <c r="C53" s="468"/>
      <c r="D53" s="468"/>
      <c r="E53" s="468"/>
      <c r="F53" s="468"/>
      <c r="G53" s="468"/>
      <c r="H53" s="468"/>
      <c r="I53" s="468"/>
      <c r="J53" s="468"/>
      <c r="L53" s="145"/>
      <c r="N53" s="513" t="s">
        <v>320</v>
      </c>
      <c r="P53" s="513" t="s">
        <v>556</v>
      </c>
    </row>
    <row r="54" spans="1:16" ht="24.95" customHeight="1" thickBot="1" x14ac:dyDescent="0.25">
      <c r="A54" s="468"/>
      <c r="B54" s="468"/>
      <c r="C54" s="468"/>
      <c r="D54" s="468"/>
      <c r="E54" s="468"/>
      <c r="F54" s="468"/>
      <c r="G54" s="468"/>
      <c r="H54" s="468"/>
      <c r="I54" s="468"/>
      <c r="J54" s="468"/>
      <c r="L54" s="145"/>
      <c r="N54" s="514"/>
      <c r="P54" s="514"/>
    </row>
    <row r="55" spans="1:16" ht="24.95" customHeight="1" thickBot="1" x14ac:dyDescent="0.25">
      <c r="A55" s="468"/>
      <c r="B55" s="468"/>
      <c r="C55" s="468"/>
      <c r="D55" s="468"/>
      <c r="E55" s="468"/>
      <c r="F55" s="468"/>
      <c r="G55" s="468"/>
      <c r="H55" s="468"/>
      <c r="I55" s="468"/>
      <c r="J55" s="468"/>
      <c r="L55" s="146"/>
      <c r="N55" s="514"/>
      <c r="P55" s="514"/>
    </row>
    <row r="56" spans="1:16" ht="3.6" customHeight="1" x14ac:dyDescent="0.2">
      <c r="A56" s="468"/>
      <c r="B56" s="468"/>
      <c r="C56" s="468"/>
      <c r="D56" s="468"/>
      <c r="E56" s="468"/>
      <c r="F56" s="468"/>
      <c r="G56" s="468"/>
      <c r="H56" s="468"/>
      <c r="I56" s="468"/>
      <c r="J56" s="468"/>
      <c r="L56" s="147"/>
      <c r="N56" s="515"/>
      <c r="P56" s="515"/>
    </row>
    <row r="57" spans="1:16" ht="1.1499999999999999" customHeight="1" x14ac:dyDescent="0.2">
      <c r="A57" s="468"/>
      <c r="B57" s="468"/>
      <c r="C57" s="468"/>
      <c r="D57" s="468"/>
      <c r="E57" s="468"/>
      <c r="F57" s="468"/>
      <c r="G57" s="468"/>
      <c r="H57" s="468"/>
      <c r="I57" s="468"/>
      <c r="J57" s="468"/>
      <c r="L57" s="147"/>
    </row>
    <row r="58" spans="1:16" ht="8.1" customHeight="1" x14ac:dyDescent="0.2">
      <c r="L58" s="148"/>
    </row>
    <row r="59" spans="1:16" ht="71.45" customHeight="1" x14ac:dyDescent="0.2">
      <c r="A59" s="257" t="s">
        <v>581</v>
      </c>
      <c r="B59" s="507"/>
      <c r="C59" s="507"/>
      <c r="D59" s="507"/>
      <c r="E59" s="468"/>
      <c r="F59" s="257" t="s">
        <v>781</v>
      </c>
      <c r="G59" s="507"/>
      <c r="H59" s="507"/>
      <c r="I59" s="507"/>
      <c r="J59" s="468"/>
      <c r="L59" s="149"/>
    </row>
    <row r="60" spans="1:16" ht="31.9" customHeight="1" x14ac:dyDescent="0.2">
      <c r="A60" s="257" t="s">
        <v>195</v>
      </c>
      <c r="B60" s="507"/>
      <c r="C60" s="507"/>
      <c r="D60" s="507"/>
      <c r="E60" s="468"/>
      <c r="F60" s="257" t="s">
        <v>782</v>
      </c>
      <c r="G60" s="507"/>
      <c r="H60" s="507"/>
      <c r="I60" s="507"/>
      <c r="J60" s="468"/>
      <c r="L60" s="149"/>
      <c r="N60" s="428" t="s">
        <v>644</v>
      </c>
      <c r="P60" s="428" t="s">
        <v>643</v>
      </c>
    </row>
    <row r="61" spans="1:16" ht="8.1" customHeight="1" x14ac:dyDescent="0.2">
      <c r="N61" s="429"/>
      <c r="P61" s="429"/>
    </row>
    <row r="62" spans="1:16" ht="24.95" customHeight="1" thickBot="1" x14ac:dyDescent="0.25">
      <c r="A62" s="279" t="s">
        <v>231</v>
      </c>
      <c r="B62" s="142" t="str">
        <f>IF(A63="Enter the title of the core activity"," ",T(A63))</f>
        <v/>
      </c>
      <c r="C62" s="142"/>
      <c r="D62" s="84"/>
      <c r="E62" s="84"/>
      <c r="F62" s="279" t="s">
        <v>231</v>
      </c>
      <c r="G62" s="142" t="str">
        <f>IF(F63="Enter the title of the core activity"," ",T(F63))</f>
        <v/>
      </c>
      <c r="H62" s="142"/>
      <c r="I62" s="84"/>
      <c r="J62" s="84"/>
      <c r="K62" s="84"/>
      <c r="L62" s="143"/>
      <c r="N62" s="429"/>
      <c r="P62" s="429"/>
    </row>
    <row r="63" spans="1:16" ht="30" customHeight="1" thickBot="1" x14ac:dyDescent="0.25">
      <c r="A63" s="508"/>
      <c r="B63" s="509"/>
      <c r="C63" s="510"/>
      <c r="D63" s="511" t="str">
        <f>CONCATENATE("Leírás: ", LEN(A64), "/500")</f>
        <v>Leírás: 0/500</v>
      </c>
      <c r="E63" s="512"/>
      <c r="F63" s="508"/>
      <c r="G63" s="509"/>
      <c r="H63" s="510"/>
      <c r="I63" s="511" t="str">
        <f>CONCATENATE("Leírás: ", LEN(F64), "/500")</f>
        <v>Leírás: 0/500</v>
      </c>
      <c r="J63" s="512"/>
      <c r="L63" s="144" t="s">
        <v>319</v>
      </c>
      <c r="N63" s="429"/>
      <c r="P63" s="429"/>
    </row>
    <row r="64" spans="1:16" ht="24.95" customHeight="1" x14ac:dyDescent="0.2">
      <c r="A64" s="507"/>
      <c r="B64" s="507"/>
      <c r="C64" s="507"/>
      <c r="D64" s="468"/>
      <c r="E64" s="468"/>
      <c r="F64" s="507"/>
      <c r="G64" s="507"/>
      <c r="H64" s="507"/>
      <c r="I64" s="468"/>
      <c r="J64" s="468"/>
      <c r="L64" s="145"/>
      <c r="N64" s="429"/>
      <c r="P64" s="429"/>
    </row>
    <row r="65" spans="1:16" ht="24.95" customHeight="1" x14ac:dyDescent="0.2">
      <c r="A65" s="468"/>
      <c r="B65" s="468"/>
      <c r="C65" s="468"/>
      <c r="D65" s="468"/>
      <c r="E65" s="468"/>
      <c r="F65" s="468"/>
      <c r="G65" s="468"/>
      <c r="H65" s="468"/>
      <c r="I65" s="468"/>
      <c r="J65" s="468"/>
      <c r="L65" s="145"/>
      <c r="N65" s="429"/>
      <c r="P65" s="429"/>
    </row>
    <row r="66" spans="1:16" ht="24.95" customHeight="1" x14ac:dyDescent="0.2">
      <c r="A66" s="468"/>
      <c r="B66" s="468"/>
      <c r="C66" s="468"/>
      <c r="D66" s="468"/>
      <c r="E66" s="468"/>
      <c r="F66" s="468"/>
      <c r="G66" s="468"/>
      <c r="H66" s="468"/>
      <c r="I66" s="468"/>
      <c r="J66" s="468"/>
      <c r="L66" s="145"/>
      <c r="N66" s="429"/>
      <c r="P66" s="429"/>
    </row>
    <row r="67" spans="1:16" ht="24.95" customHeight="1" x14ac:dyDescent="0.2">
      <c r="A67" s="468"/>
      <c r="B67" s="468"/>
      <c r="C67" s="468"/>
      <c r="D67" s="468"/>
      <c r="E67" s="468"/>
      <c r="F67" s="468"/>
      <c r="G67" s="468"/>
      <c r="H67" s="468"/>
      <c r="I67" s="468"/>
      <c r="J67" s="468"/>
      <c r="L67" s="146"/>
      <c r="N67" s="430"/>
      <c r="P67" s="430"/>
    </row>
    <row r="68" spans="1:16" ht="4.9000000000000004" customHeight="1" x14ac:dyDescent="0.2">
      <c r="A68" s="468"/>
      <c r="B68" s="468"/>
      <c r="C68" s="468"/>
      <c r="D68" s="468"/>
      <c r="E68" s="468"/>
      <c r="F68" s="468"/>
      <c r="G68" s="468"/>
      <c r="H68" s="468"/>
      <c r="I68" s="468"/>
      <c r="J68" s="468"/>
      <c r="L68" s="147"/>
    </row>
    <row r="69" spans="1:16" ht="1.9" customHeight="1" x14ac:dyDescent="0.2">
      <c r="A69" s="468"/>
      <c r="B69" s="468"/>
      <c r="C69" s="468"/>
      <c r="D69" s="468"/>
      <c r="E69" s="468"/>
      <c r="F69" s="468"/>
      <c r="G69" s="468"/>
      <c r="H69" s="468"/>
      <c r="I69" s="468"/>
      <c r="J69" s="468"/>
      <c r="L69" s="147"/>
    </row>
    <row r="70" spans="1:16" ht="8.1" customHeight="1" thickBot="1" x14ac:dyDescent="0.25">
      <c r="L70" s="148"/>
    </row>
    <row r="71" spans="1:16" ht="67.900000000000006" customHeight="1" x14ac:dyDescent="0.2">
      <c r="A71" s="257" t="s">
        <v>581</v>
      </c>
      <c r="B71" s="507"/>
      <c r="C71" s="507"/>
      <c r="D71" s="507"/>
      <c r="E71" s="468"/>
      <c r="F71" s="257" t="s">
        <v>781</v>
      </c>
      <c r="G71" s="507"/>
      <c r="H71" s="507"/>
      <c r="I71" s="507"/>
      <c r="J71" s="468"/>
      <c r="L71" s="149"/>
      <c r="N71" s="517" t="s">
        <v>322</v>
      </c>
      <c r="P71" s="426" t="s">
        <v>557</v>
      </c>
    </row>
    <row r="72" spans="1:16" ht="36.6" customHeight="1" x14ac:dyDescent="0.2">
      <c r="A72" s="257" t="s">
        <v>195</v>
      </c>
      <c r="B72" s="507"/>
      <c r="C72" s="507"/>
      <c r="D72" s="507"/>
      <c r="E72" s="468"/>
      <c r="F72" s="257" t="s">
        <v>782</v>
      </c>
      <c r="G72" s="507"/>
      <c r="H72" s="507"/>
      <c r="I72" s="507"/>
      <c r="J72" s="468"/>
      <c r="L72" s="149"/>
      <c r="N72" s="518"/>
      <c r="P72" s="516"/>
    </row>
    <row r="73" spans="1:16" ht="8.1" customHeight="1" x14ac:dyDescent="0.2">
      <c r="N73" s="518"/>
      <c r="P73" s="516"/>
    </row>
    <row r="74" spans="1:16" ht="24.95" customHeight="1" thickBot="1" x14ac:dyDescent="0.25">
      <c r="A74" s="279" t="s">
        <v>232</v>
      </c>
      <c r="B74" s="142" t="str">
        <f>IF(A75="Enter the title of the core activity"," ",T(A75))</f>
        <v/>
      </c>
      <c r="C74" s="142"/>
      <c r="D74" s="84"/>
      <c r="E74" s="84"/>
      <c r="F74" s="279" t="s">
        <v>232</v>
      </c>
      <c r="G74" s="142" t="str">
        <f>IF(F75="Enter the title of the core activity"," ",T(F75))</f>
        <v/>
      </c>
      <c r="H74" s="142"/>
      <c r="I74" s="84"/>
      <c r="J74" s="84"/>
      <c r="K74" s="84"/>
      <c r="L74" s="143"/>
      <c r="N74" s="518"/>
      <c r="P74" s="516"/>
    </row>
    <row r="75" spans="1:16" ht="30" customHeight="1" thickBot="1" x14ac:dyDescent="0.25">
      <c r="A75" s="508"/>
      <c r="B75" s="509"/>
      <c r="C75" s="510"/>
      <c r="D75" s="511" t="str">
        <f>CONCATENATE("Leírás: ", LEN(A76), "/500")</f>
        <v>Leírás: 0/500</v>
      </c>
      <c r="E75" s="512"/>
      <c r="F75" s="508"/>
      <c r="G75" s="509"/>
      <c r="H75" s="510"/>
      <c r="I75" s="511" t="str">
        <f>CONCATENATE("Leírás: ", LEN(F76), "/500")</f>
        <v>Leírás: 0/500</v>
      </c>
      <c r="J75" s="512"/>
      <c r="L75" s="144" t="s">
        <v>319</v>
      </c>
      <c r="N75" s="519"/>
      <c r="P75" s="427"/>
    </row>
    <row r="76" spans="1:16" ht="24.95" customHeight="1" x14ac:dyDescent="0.2">
      <c r="A76" s="507"/>
      <c r="B76" s="507"/>
      <c r="C76" s="507"/>
      <c r="D76" s="468"/>
      <c r="E76" s="468"/>
      <c r="F76" s="507"/>
      <c r="G76" s="507"/>
      <c r="H76" s="507"/>
      <c r="I76" s="468"/>
      <c r="J76" s="468"/>
      <c r="L76" s="145"/>
    </row>
    <row r="77" spans="1:16" ht="24.95" customHeight="1" x14ac:dyDescent="0.2">
      <c r="A77" s="468"/>
      <c r="B77" s="468"/>
      <c r="C77" s="468"/>
      <c r="D77" s="468"/>
      <c r="E77" s="468"/>
      <c r="F77" s="468"/>
      <c r="G77" s="468"/>
      <c r="H77" s="468"/>
      <c r="I77" s="468"/>
      <c r="J77" s="468"/>
      <c r="L77" s="145"/>
    </row>
    <row r="78" spans="1:16" ht="24.95" customHeight="1" x14ac:dyDescent="0.2">
      <c r="A78" s="468"/>
      <c r="B78" s="468"/>
      <c r="C78" s="468"/>
      <c r="D78" s="468"/>
      <c r="E78" s="468"/>
      <c r="F78" s="468"/>
      <c r="G78" s="468"/>
      <c r="H78" s="468"/>
      <c r="I78" s="468"/>
      <c r="J78" s="468"/>
      <c r="L78" s="145"/>
    </row>
    <row r="79" spans="1:16" ht="24.95" customHeight="1" x14ac:dyDescent="0.2">
      <c r="A79" s="468"/>
      <c r="B79" s="468"/>
      <c r="C79" s="468"/>
      <c r="D79" s="468"/>
      <c r="E79" s="468"/>
      <c r="F79" s="468"/>
      <c r="G79" s="468"/>
      <c r="H79" s="468"/>
      <c r="I79" s="468"/>
      <c r="J79" s="468"/>
      <c r="L79" s="146"/>
    </row>
    <row r="80" spans="1:16" ht="2.4500000000000002" customHeight="1" x14ac:dyDescent="0.2">
      <c r="A80" s="468"/>
      <c r="B80" s="468"/>
      <c r="C80" s="468"/>
      <c r="D80" s="468"/>
      <c r="E80" s="468"/>
      <c r="F80" s="468"/>
      <c r="G80" s="468"/>
      <c r="H80" s="468"/>
      <c r="I80" s="468"/>
      <c r="J80" s="468"/>
      <c r="L80" s="147"/>
    </row>
    <row r="81" spans="1:16" ht="2.4500000000000002" customHeight="1" x14ac:dyDescent="0.2">
      <c r="A81" s="468"/>
      <c r="B81" s="468"/>
      <c r="C81" s="468"/>
      <c r="D81" s="468"/>
      <c r="E81" s="468"/>
      <c r="F81" s="468"/>
      <c r="G81" s="468"/>
      <c r="H81" s="468"/>
      <c r="I81" s="468"/>
      <c r="J81" s="468"/>
      <c r="L81" s="147"/>
    </row>
    <row r="82" spans="1:16" ht="8.1" customHeight="1" x14ac:dyDescent="0.2">
      <c r="L82" s="148"/>
      <c r="N82" s="467"/>
      <c r="P82" s="467"/>
    </row>
    <row r="83" spans="1:16" ht="67.150000000000006" customHeight="1" x14ac:dyDescent="0.2">
      <c r="A83" s="257" t="s">
        <v>581</v>
      </c>
      <c r="B83" s="507"/>
      <c r="C83" s="507"/>
      <c r="D83" s="507"/>
      <c r="E83" s="468"/>
      <c r="F83" s="257" t="s">
        <v>781</v>
      </c>
      <c r="G83" s="507"/>
      <c r="H83" s="507"/>
      <c r="I83" s="507"/>
      <c r="J83" s="468"/>
      <c r="L83" s="149"/>
      <c r="N83" s="467"/>
      <c r="P83" s="467"/>
    </row>
    <row r="84" spans="1:16" ht="32.450000000000003" customHeight="1" x14ac:dyDescent="0.2">
      <c r="A84" s="257" t="s">
        <v>195</v>
      </c>
      <c r="B84" s="507"/>
      <c r="C84" s="507"/>
      <c r="D84" s="507"/>
      <c r="E84" s="468"/>
      <c r="F84" s="257" t="s">
        <v>782</v>
      </c>
      <c r="G84" s="507"/>
      <c r="H84" s="507"/>
      <c r="I84" s="507"/>
      <c r="J84" s="468"/>
      <c r="L84" s="149"/>
      <c r="N84" s="467"/>
      <c r="P84" s="467"/>
    </row>
    <row r="85" spans="1:16" ht="8.1" customHeight="1" x14ac:dyDescent="0.2">
      <c r="N85" s="467"/>
      <c r="P85" s="467"/>
    </row>
    <row r="86" spans="1:16" ht="24.95" customHeight="1" thickBot="1" x14ac:dyDescent="0.25">
      <c r="A86" s="279" t="s">
        <v>233</v>
      </c>
      <c r="B86" s="142" t="str">
        <f>IF(A87="Enter the title of the core activity"," ",T(A87))</f>
        <v/>
      </c>
      <c r="C86" s="142"/>
      <c r="D86" s="84"/>
      <c r="E86" s="84"/>
      <c r="F86" s="279" t="s">
        <v>233</v>
      </c>
      <c r="G86" s="142" t="str">
        <f>IF(F87="Enter the title of the core activity"," ",T(F87))</f>
        <v/>
      </c>
      <c r="H86" s="142"/>
      <c r="I86" s="84"/>
      <c r="J86" s="84"/>
      <c r="K86" s="84"/>
      <c r="L86" s="143"/>
      <c r="N86" s="467"/>
      <c r="P86" s="467"/>
    </row>
    <row r="87" spans="1:16" ht="30" customHeight="1" thickBot="1" x14ac:dyDescent="0.25">
      <c r="A87" s="508"/>
      <c r="B87" s="509"/>
      <c r="C87" s="510"/>
      <c r="D87" s="511" t="str">
        <f>CONCATENATE("Leírás: ", LEN(A88), "/500")</f>
        <v>Leírás: 0/500</v>
      </c>
      <c r="E87" s="512"/>
      <c r="F87" s="508"/>
      <c r="G87" s="509"/>
      <c r="H87" s="510"/>
      <c r="I87" s="511" t="str">
        <f>CONCATENATE("Leírás: ", LEN(F88), "/500")</f>
        <v>Leírás: 0/500</v>
      </c>
      <c r="J87" s="512"/>
      <c r="L87" s="144" t="s">
        <v>319</v>
      </c>
      <c r="N87" s="467"/>
      <c r="P87" s="467"/>
    </row>
    <row r="88" spans="1:16" ht="24.95" customHeight="1" x14ac:dyDescent="0.2">
      <c r="A88" s="507"/>
      <c r="B88" s="507"/>
      <c r="C88" s="507"/>
      <c r="D88" s="468"/>
      <c r="E88" s="468"/>
      <c r="F88" s="507"/>
      <c r="G88" s="507"/>
      <c r="H88" s="507"/>
      <c r="I88" s="468"/>
      <c r="J88" s="468"/>
      <c r="L88" s="145"/>
      <c r="N88" s="467"/>
      <c r="P88" s="467"/>
    </row>
    <row r="89" spans="1:16" ht="24.95" customHeight="1" x14ac:dyDescent="0.2">
      <c r="A89" s="468"/>
      <c r="B89" s="468"/>
      <c r="C89" s="468"/>
      <c r="D89" s="468"/>
      <c r="E89" s="468"/>
      <c r="F89" s="468"/>
      <c r="G89" s="468"/>
      <c r="H89" s="468"/>
      <c r="I89" s="468"/>
      <c r="J89" s="468"/>
      <c r="L89" s="145"/>
      <c r="N89" s="467"/>
      <c r="P89" s="467"/>
    </row>
    <row r="90" spans="1:16" ht="24.95" customHeight="1" x14ac:dyDescent="0.2">
      <c r="A90" s="468"/>
      <c r="B90" s="468"/>
      <c r="C90" s="468"/>
      <c r="D90" s="468"/>
      <c r="E90" s="468"/>
      <c r="F90" s="468"/>
      <c r="G90" s="468"/>
      <c r="H90" s="468"/>
      <c r="I90" s="468"/>
      <c r="J90" s="468"/>
      <c r="L90" s="145"/>
    </row>
    <row r="91" spans="1:16" ht="24.95" customHeight="1" x14ac:dyDescent="0.2">
      <c r="A91" s="468"/>
      <c r="B91" s="468"/>
      <c r="C91" s="468"/>
      <c r="D91" s="468"/>
      <c r="E91" s="468"/>
      <c r="F91" s="468"/>
      <c r="G91" s="468"/>
      <c r="H91" s="468"/>
      <c r="I91" s="468"/>
      <c r="J91" s="468"/>
      <c r="L91" s="146"/>
    </row>
    <row r="92" spans="1:16" ht="3" customHeight="1" x14ac:dyDescent="0.2">
      <c r="A92" s="468"/>
      <c r="B92" s="468"/>
      <c r="C92" s="468"/>
      <c r="D92" s="468"/>
      <c r="E92" s="468"/>
      <c r="F92" s="468"/>
      <c r="G92" s="468"/>
      <c r="H92" s="468"/>
      <c r="I92" s="468"/>
      <c r="J92" s="468"/>
      <c r="L92" s="147"/>
    </row>
    <row r="93" spans="1:16" ht="2.4500000000000002" customHeight="1" x14ac:dyDescent="0.2">
      <c r="A93" s="468"/>
      <c r="B93" s="468"/>
      <c r="C93" s="468"/>
      <c r="D93" s="468"/>
      <c r="E93" s="468"/>
      <c r="F93" s="468"/>
      <c r="G93" s="468"/>
      <c r="H93" s="468"/>
      <c r="I93" s="468"/>
      <c r="J93" s="468"/>
      <c r="L93" s="147"/>
      <c r="N93" s="467"/>
      <c r="P93" s="467"/>
    </row>
    <row r="94" spans="1:16" ht="8.1" customHeight="1" x14ac:dyDescent="0.2">
      <c r="L94" s="148"/>
      <c r="N94" s="467"/>
      <c r="P94" s="467"/>
    </row>
    <row r="95" spans="1:16" ht="71.45" customHeight="1" x14ac:dyDescent="0.2">
      <c r="A95" s="257" t="s">
        <v>581</v>
      </c>
      <c r="B95" s="507"/>
      <c r="C95" s="507"/>
      <c r="D95" s="507"/>
      <c r="E95" s="468"/>
      <c r="F95" s="257" t="s">
        <v>781</v>
      </c>
      <c r="G95" s="507"/>
      <c r="H95" s="507"/>
      <c r="I95" s="507"/>
      <c r="J95" s="468"/>
      <c r="L95" s="149"/>
      <c r="N95" s="467"/>
      <c r="P95" s="467"/>
    </row>
    <row r="96" spans="1:16" ht="31.9" customHeight="1" x14ac:dyDescent="0.2">
      <c r="A96" s="257" t="s">
        <v>195</v>
      </c>
      <c r="B96" s="507"/>
      <c r="C96" s="507"/>
      <c r="D96" s="507"/>
      <c r="E96" s="468"/>
      <c r="F96" s="257" t="s">
        <v>782</v>
      </c>
      <c r="G96" s="507"/>
      <c r="H96" s="507"/>
      <c r="I96" s="507"/>
      <c r="J96" s="468"/>
      <c r="L96" s="149"/>
      <c r="N96" s="467"/>
      <c r="P96" s="467"/>
    </row>
    <row r="97" spans="1:16" ht="8.1" customHeight="1" x14ac:dyDescent="0.2">
      <c r="N97" s="467"/>
      <c r="P97" s="467"/>
    </row>
    <row r="98" spans="1:16" ht="24.95" customHeight="1" thickBot="1" x14ac:dyDescent="0.25">
      <c r="A98" s="279" t="s">
        <v>234</v>
      </c>
      <c r="B98" s="142" t="str">
        <f>IF(A99="Enter the title of the core activity"," ",T(A99))</f>
        <v/>
      </c>
      <c r="C98" s="142"/>
      <c r="D98" s="84"/>
      <c r="E98" s="84"/>
      <c r="F98" s="279" t="s">
        <v>234</v>
      </c>
      <c r="G98" s="142" t="str">
        <f>IF(F99="Enter the title of the core activity"," ",T(F99))</f>
        <v/>
      </c>
      <c r="H98" s="142"/>
      <c r="I98" s="84"/>
      <c r="J98" s="84"/>
      <c r="K98" s="84"/>
      <c r="L98" s="143"/>
      <c r="N98" s="467"/>
      <c r="P98" s="467"/>
    </row>
    <row r="99" spans="1:16" ht="30" customHeight="1" thickBot="1" x14ac:dyDescent="0.25">
      <c r="A99" s="508"/>
      <c r="B99" s="509"/>
      <c r="C99" s="510"/>
      <c r="D99" s="511" t="str">
        <f>CONCATENATE("Leírás: ", LEN(A100), "/500")</f>
        <v>Leírás: 0/500</v>
      </c>
      <c r="E99" s="512"/>
      <c r="F99" s="508"/>
      <c r="G99" s="509"/>
      <c r="H99" s="510"/>
      <c r="I99" s="511" t="str">
        <f>CONCATENATE("Leírás: ", LEN(F100), "/500")</f>
        <v>Leírás: 0/500</v>
      </c>
      <c r="J99" s="512"/>
      <c r="L99" s="144" t="s">
        <v>319</v>
      </c>
      <c r="N99" s="467"/>
      <c r="P99" s="467"/>
    </row>
    <row r="100" spans="1:16" ht="24.95" customHeight="1" x14ac:dyDescent="0.2">
      <c r="A100" s="507"/>
      <c r="B100" s="507"/>
      <c r="C100" s="507"/>
      <c r="D100" s="468"/>
      <c r="E100" s="468"/>
      <c r="F100" s="507"/>
      <c r="G100" s="507"/>
      <c r="H100" s="507"/>
      <c r="I100" s="468"/>
      <c r="J100" s="468"/>
      <c r="L100" s="145"/>
      <c r="N100" s="467"/>
      <c r="P100" s="467"/>
    </row>
    <row r="101" spans="1:16" ht="24.95" customHeight="1" x14ac:dyDescent="0.2">
      <c r="A101" s="468"/>
      <c r="B101" s="468"/>
      <c r="C101" s="468"/>
      <c r="D101" s="468"/>
      <c r="E101" s="468"/>
      <c r="F101" s="468"/>
      <c r="G101" s="468"/>
      <c r="H101" s="468"/>
      <c r="I101" s="468"/>
      <c r="J101" s="468"/>
      <c r="L101" s="145"/>
    </row>
    <row r="102" spans="1:16" ht="24.95" customHeight="1" x14ac:dyDescent="0.2">
      <c r="A102" s="468"/>
      <c r="B102" s="468"/>
      <c r="C102" s="468"/>
      <c r="D102" s="468"/>
      <c r="E102" s="468"/>
      <c r="F102" s="468"/>
      <c r="G102" s="468"/>
      <c r="H102" s="468"/>
      <c r="I102" s="468"/>
      <c r="J102" s="468"/>
      <c r="L102" s="145"/>
    </row>
    <row r="103" spans="1:16" ht="24.95" customHeight="1" x14ac:dyDescent="0.2">
      <c r="A103" s="468"/>
      <c r="B103" s="468"/>
      <c r="C103" s="468"/>
      <c r="D103" s="468"/>
      <c r="E103" s="468"/>
      <c r="F103" s="468"/>
      <c r="G103" s="468"/>
      <c r="H103" s="468"/>
      <c r="I103" s="468"/>
      <c r="J103" s="468"/>
      <c r="L103" s="146"/>
    </row>
    <row r="104" spans="1:16" ht="1.9" customHeight="1" x14ac:dyDescent="0.2">
      <c r="A104" s="468"/>
      <c r="B104" s="468"/>
      <c r="C104" s="468"/>
      <c r="D104" s="468"/>
      <c r="E104" s="468"/>
      <c r="F104" s="468"/>
      <c r="G104" s="468"/>
      <c r="H104" s="468"/>
      <c r="I104" s="468"/>
      <c r="J104" s="468"/>
      <c r="L104" s="147"/>
      <c r="N104" s="467"/>
      <c r="P104" s="467"/>
    </row>
    <row r="105" spans="1:16" ht="24.6" hidden="1" customHeight="1" x14ac:dyDescent="0.2">
      <c r="A105" s="468"/>
      <c r="B105" s="468"/>
      <c r="C105" s="468"/>
      <c r="D105" s="468"/>
      <c r="E105" s="468"/>
      <c r="F105" s="468"/>
      <c r="G105" s="468"/>
      <c r="H105" s="468"/>
      <c r="I105" s="468"/>
      <c r="J105" s="468"/>
      <c r="L105" s="147"/>
      <c r="N105" s="467"/>
      <c r="P105" s="467"/>
    </row>
    <row r="106" spans="1:16" ht="3" customHeight="1" x14ac:dyDescent="0.2">
      <c r="L106" s="148"/>
      <c r="N106" s="467"/>
      <c r="P106" s="467"/>
    </row>
    <row r="107" spans="1:16" ht="68.45" customHeight="1" x14ac:dyDescent="0.2">
      <c r="A107" s="257" t="s">
        <v>581</v>
      </c>
      <c r="B107" s="507"/>
      <c r="C107" s="507"/>
      <c r="D107" s="507"/>
      <c r="E107" s="468"/>
      <c r="F107" s="257" t="s">
        <v>781</v>
      </c>
      <c r="G107" s="507"/>
      <c r="H107" s="507"/>
      <c r="I107" s="507"/>
      <c r="J107" s="468"/>
      <c r="L107" s="149"/>
      <c r="N107" s="467"/>
      <c r="P107" s="467"/>
    </row>
    <row r="108" spans="1:16" ht="38.450000000000003" customHeight="1" x14ac:dyDescent="0.2">
      <c r="A108" s="257" t="s">
        <v>195</v>
      </c>
      <c r="B108" s="507"/>
      <c r="C108" s="507"/>
      <c r="D108" s="507"/>
      <c r="E108" s="468"/>
      <c r="F108" s="257" t="s">
        <v>782</v>
      </c>
      <c r="G108" s="507"/>
      <c r="H108" s="507"/>
      <c r="I108" s="507"/>
      <c r="J108" s="468"/>
      <c r="L108" s="149"/>
      <c r="N108" s="467"/>
      <c r="P108" s="467"/>
    </row>
    <row r="109" spans="1:16" ht="8.1" customHeight="1" x14ac:dyDescent="0.2">
      <c r="N109" s="467"/>
      <c r="P109" s="467"/>
    </row>
    <row r="110" spans="1:16" ht="24.95" customHeight="1" thickBot="1" x14ac:dyDescent="0.25">
      <c r="A110" s="279" t="s">
        <v>235</v>
      </c>
      <c r="B110" s="142" t="str">
        <f>IF(A111="Enter the title of the core activity"," ",T(A111))</f>
        <v/>
      </c>
      <c r="C110" s="142"/>
      <c r="D110" s="84"/>
      <c r="E110" s="84"/>
      <c r="F110" s="279" t="s">
        <v>235</v>
      </c>
      <c r="G110" s="142" t="str">
        <f>IF(F111="Enter the title of the core activity"," ",T(F111))</f>
        <v/>
      </c>
      <c r="H110" s="142"/>
      <c r="I110" s="84"/>
      <c r="J110" s="84"/>
      <c r="K110" s="84"/>
      <c r="L110" s="143" t="s">
        <v>194</v>
      </c>
      <c r="N110" s="467"/>
      <c r="P110" s="467"/>
    </row>
    <row r="111" spans="1:16" ht="30" customHeight="1" thickBot="1" x14ac:dyDescent="0.25">
      <c r="A111" s="508"/>
      <c r="B111" s="509"/>
      <c r="C111" s="510"/>
      <c r="D111" s="511" t="str">
        <f>CONCATENATE("Leírás: ", LEN(A112), "/500")</f>
        <v>Leírás: 0/500</v>
      </c>
      <c r="E111" s="512"/>
      <c r="F111" s="508"/>
      <c r="G111" s="509"/>
      <c r="H111" s="510"/>
      <c r="I111" s="511" t="str">
        <f>CONCATENATE("Leírás: ", LEN(F112), "/500")</f>
        <v>Leírás: 0/500</v>
      </c>
      <c r="J111" s="512"/>
      <c r="L111" s="144" t="s">
        <v>319</v>
      </c>
      <c r="N111" s="467"/>
      <c r="P111" s="467"/>
    </row>
    <row r="112" spans="1:16" ht="24.95" customHeight="1" x14ac:dyDescent="0.2">
      <c r="A112" s="507"/>
      <c r="B112" s="507"/>
      <c r="C112" s="507"/>
      <c r="D112" s="468"/>
      <c r="E112" s="468"/>
      <c r="F112" s="507"/>
      <c r="G112" s="507"/>
      <c r="H112" s="507"/>
      <c r="I112" s="468"/>
      <c r="J112" s="468"/>
      <c r="L112" s="145"/>
    </row>
    <row r="113" spans="1:12" ht="24.95" customHeight="1" x14ac:dyDescent="0.2">
      <c r="A113" s="468"/>
      <c r="B113" s="468"/>
      <c r="C113" s="468"/>
      <c r="D113" s="468"/>
      <c r="E113" s="468"/>
      <c r="F113" s="468"/>
      <c r="G113" s="468"/>
      <c r="H113" s="468"/>
      <c r="I113" s="468"/>
      <c r="J113" s="468"/>
      <c r="L113" s="145"/>
    </row>
    <row r="114" spans="1:12" ht="24.95" customHeight="1" x14ac:dyDescent="0.2">
      <c r="A114" s="468"/>
      <c r="B114" s="468"/>
      <c r="C114" s="468"/>
      <c r="D114" s="468"/>
      <c r="E114" s="468"/>
      <c r="F114" s="468"/>
      <c r="G114" s="468"/>
      <c r="H114" s="468"/>
      <c r="I114" s="468"/>
      <c r="J114" s="468"/>
      <c r="L114" s="145"/>
    </row>
    <row r="115" spans="1:12" ht="24.95" customHeight="1" x14ac:dyDescent="0.2">
      <c r="A115" s="468"/>
      <c r="B115" s="468"/>
      <c r="C115" s="468"/>
      <c r="D115" s="468"/>
      <c r="E115" s="468"/>
      <c r="F115" s="468"/>
      <c r="G115" s="468"/>
      <c r="H115" s="468"/>
      <c r="I115" s="468"/>
      <c r="J115" s="468"/>
      <c r="L115" s="146"/>
    </row>
    <row r="116" spans="1:12" ht="8.4499999999999993" hidden="1" customHeight="1" x14ac:dyDescent="0.2">
      <c r="A116" s="468"/>
      <c r="B116" s="468"/>
      <c r="C116" s="468"/>
      <c r="D116" s="468"/>
      <c r="E116" s="468"/>
      <c r="F116" s="468"/>
      <c r="G116" s="468"/>
      <c r="H116" s="468"/>
      <c r="I116" s="468"/>
      <c r="J116" s="468"/>
      <c r="L116" s="147"/>
    </row>
    <row r="117" spans="1:12" ht="0.6" customHeight="1" x14ac:dyDescent="0.2">
      <c r="A117" s="468"/>
      <c r="B117" s="468"/>
      <c r="C117" s="468"/>
      <c r="D117" s="468"/>
      <c r="E117" s="468"/>
      <c r="F117" s="468"/>
      <c r="G117" s="468"/>
      <c r="H117" s="468"/>
      <c r="I117" s="468"/>
      <c r="J117" s="468"/>
      <c r="L117" s="147"/>
    </row>
    <row r="118" spans="1:12" ht="8.1" customHeight="1" x14ac:dyDescent="0.2">
      <c r="L118" s="148"/>
    </row>
    <row r="119" spans="1:12" ht="67.900000000000006" customHeight="1" x14ac:dyDescent="0.2">
      <c r="A119" s="257" t="s">
        <v>581</v>
      </c>
      <c r="B119" s="507"/>
      <c r="C119" s="507"/>
      <c r="D119" s="507"/>
      <c r="E119" s="468"/>
      <c r="F119" s="257" t="s">
        <v>781</v>
      </c>
      <c r="G119" s="507"/>
      <c r="H119" s="507"/>
      <c r="I119" s="507"/>
      <c r="J119" s="468"/>
      <c r="L119" s="149"/>
    </row>
    <row r="120" spans="1:12" ht="33.6" customHeight="1" x14ac:dyDescent="0.2">
      <c r="A120" s="257" t="s">
        <v>195</v>
      </c>
      <c r="B120" s="507"/>
      <c r="C120" s="507"/>
      <c r="D120" s="507"/>
      <c r="E120" s="468"/>
      <c r="F120" s="257" t="s">
        <v>782</v>
      </c>
      <c r="G120" s="507"/>
      <c r="H120" s="507"/>
      <c r="I120" s="507"/>
      <c r="J120" s="468"/>
      <c r="L120" s="149"/>
    </row>
    <row r="121" spans="1:12" ht="8.1" customHeight="1" x14ac:dyDescent="0.2"/>
  </sheetData>
  <sheetProtection password="AAD1" sheet="1" objects="1" scenarios="1" selectLockedCells="1"/>
  <customSheetViews>
    <customSheetView guid="{9B195D69-7D5B-406D-87D2-41910A2F61D3}" showGridLines="0">
      <selection activeCell="I34" sqref="I34"/>
      <pageMargins left="0.7" right="0.7" top="0.75" bottom="0.75" header="0.3" footer="0.3"/>
      <pageSetup paperSize="9" scale="97" orientation="landscape" r:id="rId1"/>
    </customSheetView>
  </customSheetViews>
  <mergeCells count="116">
    <mergeCell ref="B119:E119"/>
    <mergeCell ref="G119:J119"/>
    <mergeCell ref="B120:E120"/>
    <mergeCell ref="G120:J120"/>
    <mergeCell ref="B72:E72"/>
    <mergeCell ref="G72:J72"/>
    <mergeCell ref="B83:E83"/>
    <mergeCell ref="G83:J83"/>
    <mergeCell ref="B84:E84"/>
    <mergeCell ref="G84:J84"/>
    <mergeCell ref="B95:E95"/>
    <mergeCell ref="G95:J95"/>
    <mergeCell ref="B96:E96"/>
    <mergeCell ref="G96:J96"/>
    <mergeCell ref="F87:H87"/>
    <mergeCell ref="I87:J87"/>
    <mergeCell ref="B107:E107"/>
    <mergeCell ref="G107:J107"/>
    <mergeCell ref="B108:E108"/>
    <mergeCell ref="G108:J108"/>
    <mergeCell ref="A112:E117"/>
    <mergeCell ref="I111:J111"/>
    <mergeCell ref="F112:J117"/>
    <mergeCell ref="I75:J75"/>
    <mergeCell ref="G47:J47"/>
    <mergeCell ref="B48:E48"/>
    <mergeCell ref="G48:J48"/>
    <mergeCell ref="B36:E36"/>
    <mergeCell ref="G36:J36"/>
    <mergeCell ref="B23:E23"/>
    <mergeCell ref="G23:J23"/>
    <mergeCell ref="F28:J33"/>
    <mergeCell ref="F27:H27"/>
    <mergeCell ref="I27:J27"/>
    <mergeCell ref="P104:P111"/>
    <mergeCell ref="P4:P7"/>
    <mergeCell ref="P10:P24"/>
    <mergeCell ref="P27:P30"/>
    <mergeCell ref="P32:P51"/>
    <mergeCell ref="P53:P56"/>
    <mergeCell ref="P60:P67"/>
    <mergeCell ref="P71:P75"/>
    <mergeCell ref="P82:P89"/>
    <mergeCell ref="P93:P100"/>
    <mergeCell ref="N32:N51"/>
    <mergeCell ref="N71:N75"/>
    <mergeCell ref="N10:N24"/>
    <mergeCell ref="F111:H111"/>
    <mergeCell ref="A63:C63"/>
    <mergeCell ref="A87:C87"/>
    <mergeCell ref="A99:C99"/>
    <mergeCell ref="D39:E39"/>
    <mergeCell ref="A76:E81"/>
    <mergeCell ref="A88:E93"/>
    <mergeCell ref="D87:E87"/>
    <mergeCell ref="F88:J93"/>
    <mergeCell ref="D63:E63"/>
    <mergeCell ref="D75:E75"/>
    <mergeCell ref="A75:C75"/>
    <mergeCell ref="D51:E51"/>
    <mergeCell ref="A52:E57"/>
    <mergeCell ref="A111:C111"/>
    <mergeCell ref="D111:E111"/>
    <mergeCell ref="A100:E105"/>
    <mergeCell ref="A27:C27"/>
    <mergeCell ref="A51:C51"/>
    <mergeCell ref="A39:C39"/>
    <mergeCell ref="A64:E69"/>
    <mergeCell ref="N82:N89"/>
    <mergeCell ref="N93:N100"/>
    <mergeCell ref="N104:N111"/>
    <mergeCell ref="N53:N56"/>
    <mergeCell ref="N4:N7"/>
    <mergeCell ref="N27:N30"/>
    <mergeCell ref="F75:H75"/>
    <mergeCell ref="D99:E99"/>
    <mergeCell ref="A40:E45"/>
    <mergeCell ref="D27:E27"/>
    <mergeCell ref="A28:E33"/>
    <mergeCell ref="F5:J10"/>
    <mergeCell ref="F16:J21"/>
    <mergeCell ref="A4:C4"/>
    <mergeCell ref="D4:E4"/>
    <mergeCell ref="A5:E10"/>
    <mergeCell ref="A15:C15"/>
    <mergeCell ref="D15:E15"/>
    <mergeCell ref="A16:E21"/>
    <mergeCell ref="F4:H4"/>
    <mergeCell ref="I4:J4"/>
    <mergeCell ref="F15:H15"/>
    <mergeCell ref="I15:J15"/>
    <mergeCell ref="N60:N67"/>
    <mergeCell ref="B12:E12"/>
    <mergeCell ref="G12:J12"/>
    <mergeCell ref="F39:H39"/>
    <mergeCell ref="I39:J39"/>
    <mergeCell ref="F40:J45"/>
    <mergeCell ref="F51:H51"/>
    <mergeCell ref="F99:H99"/>
    <mergeCell ref="I99:J99"/>
    <mergeCell ref="F100:J105"/>
    <mergeCell ref="I51:J51"/>
    <mergeCell ref="F52:J57"/>
    <mergeCell ref="F76:J81"/>
    <mergeCell ref="F63:H63"/>
    <mergeCell ref="I63:J63"/>
    <mergeCell ref="F64:J69"/>
    <mergeCell ref="B59:E59"/>
    <mergeCell ref="G59:J59"/>
    <mergeCell ref="B60:E60"/>
    <mergeCell ref="G60:J60"/>
    <mergeCell ref="B71:E71"/>
    <mergeCell ref="G71:J71"/>
    <mergeCell ref="B35:E35"/>
    <mergeCell ref="G35:J35"/>
    <mergeCell ref="B47:E47"/>
  </mergeCells>
  <conditionalFormatting sqref="A27:C27 A39:C39 A51:C51 A63:C63">
    <cfRule type="notContainsText" dxfId="212" priority="95" operator="notContains" text="Enter the title of the core activity">
      <formula>ISERROR(SEARCH("Enter the title of the core activity",A27))</formula>
    </cfRule>
  </conditionalFormatting>
  <conditionalFormatting sqref="L28:L33 L40:L45 L52:L57 L64:L69 A64:E69 A52:E57 A40:E45 A28:E33">
    <cfRule type="notContainsBlanks" dxfId="211" priority="94">
      <formula>LEN(TRIM(A28))&gt;0</formula>
    </cfRule>
  </conditionalFormatting>
  <conditionalFormatting sqref="A75:C75">
    <cfRule type="notContainsText" dxfId="210" priority="93" operator="notContains" text="Enter the title of the core activity">
      <formula>ISERROR(SEARCH("Enter the title of the core activity",A75))</formula>
    </cfRule>
  </conditionalFormatting>
  <conditionalFormatting sqref="L76:L81 A76:E81">
    <cfRule type="notContainsBlanks" dxfId="209" priority="92">
      <formula>LEN(TRIM(A76))&gt;0</formula>
    </cfRule>
  </conditionalFormatting>
  <conditionalFormatting sqref="A87:C87">
    <cfRule type="notContainsText" dxfId="208" priority="91" operator="notContains" text="Enter the title of the core activity">
      <formula>ISERROR(SEARCH("Enter the title of the core activity",A87))</formula>
    </cfRule>
  </conditionalFormatting>
  <conditionalFormatting sqref="L88:L93 A88:E93">
    <cfRule type="notContainsBlanks" dxfId="207" priority="90">
      <formula>LEN(TRIM(A88))&gt;0</formula>
    </cfRule>
  </conditionalFormatting>
  <conditionalFormatting sqref="A99:C99">
    <cfRule type="notContainsText" dxfId="206" priority="89" operator="notContains" text="Enter the title of the core activity">
      <formula>ISERROR(SEARCH("Enter the title of the core activity",A99))</formula>
    </cfRule>
  </conditionalFormatting>
  <conditionalFormatting sqref="L100:L105 A100:E105">
    <cfRule type="notContainsBlanks" dxfId="205" priority="88">
      <formula>LEN(TRIM(A100))&gt;0</formula>
    </cfRule>
  </conditionalFormatting>
  <conditionalFormatting sqref="L112:L117 A112:E117">
    <cfRule type="notContainsBlanks" dxfId="204" priority="86">
      <formula>LEN(TRIM(A112))&gt;0</formula>
    </cfRule>
  </conditionalFormatting>
  <conditionalFormatting sqref="A4:C4 A15:C15">
    <cfRule type="notContainsText" dxfId="203" priority="85" operator="notContains" text="Enter the title of the core activity">
      <formula>ISERROR(SEARCH("Enter the title of the core activity",A4))</formula>
    </cfRule>
  </conditionalFormatting>
  <conditionalFormatting sqref="L5:L10 L16:L21 A16:E21 A5:E10">
    <cfRule type="notContainsBlanks" dxfId="202" priority="84">
      <formula>LEN(TRIM(A5))&gt;0</formula>
    </cfRule>
  </conditionalFormatting>
  <conditionalFormatting sqref="F27:H27 F39:H39 F51:H51 F63:H63">
    <cfRule type="notContainsText" dxfId="201" priority="83" operator="notContains" text="Enter the title of the core activity">
      <formula>ISERROR(SEARCH("Enter the title of the core activity",F27))</formula>
    </cfRule>
  </conditionalFormatting>
  <conditionalFormatting sqref="F64:J69 F52:J57 F40:J45 F28:J33">
    <cfRule type="notContainsBlanks" dxfId="200" priority="82">
      <formula>LEN(TRIM(F28))&gt;0</formula>
    </cfRule>
  </conditionalFormatting>
  <conditionalFormatting sqref="F75:H75">
    <cfRule type="notContainsText" dxfId="199" priority="81" operator="notContains" text="Enter the title of the core activity">
      <formula>ISERROR(SEARCH("Enter the title of the core activity",F75))</formula>
    </cfRule>
  </conditionalFormatting>
  <conditionalFormatting sqref="F76:J81">
    <cfRule type="notContainsBlanks" dxfId="198" priority="80">
      <formula>LEN(TRIM(F76))&gt;0</formula>
    </cfRule>
  </conditionalFormatting>
  <conditionalFormatting sqref="F87:H87">
    <cfRule type="notContainsText" dxfId="197" priority="79" operator="notContains" text="Enter the title of the core activity">
      <formula>ISERROR(SEARCH("Enter the title of the core activity",F87))</formula>
    </cfRule>
  </conditionalFormatting>
  <conditionalFormatting sqref="F88:J93">
    <cfRule type="notContainsBlanks" dxfId="196" priority="78">
      <formula>LEN(TRIM(F88))&gt;0</formula>
    </cfRule>
  </conditionalFormatting>
  <conditionalFormatting sqref="F99:H99">
    <cfRule type="notContainsText" dxfId="195" priority="77" operator="notContains" text="Enter the title of the core activity">
      <formula>ISERROR(SEARCH("Enter the title of the core activity",F99))</formula>
    </cfRule>
  </conditionalFormatting>
  <conditionalFormatting sqref="F100:J105">
    <cfRule type="notContainsBlanks" dxfId="194" priority="76">
      <formula>LEN(TRIM(F100))&gt;0</formula>
    </cfRule>
  </conditionalFormatting>
  <conditionalFormatting sqref="F111:H111">
    <cfRule type="notContainsText" dxfId="193" priority="75" operator="notContains" text="Enter the title of the core activity">
      <formula>ISERROR(SEARCH("Enter the title of the core activity",F111))</formula>
    </cfRule>
  </conditionalFormatting>
  <conditionalFormatting sqref="F112:J117">
    <cfRule type="notContainsBlanks" dxfId="192" priority="74">
      <formula>LEN(TRIM(F112))&gt;0</formula>
    </cfRule>
  </conditionalFormatting>
  <conditionalFormatting sqref="F4:H4 F15:H15">
    <cfRule type="notContainsText" dxfId="191" priority="73" operator="notContains" text="Enter the title of the core activity">
      <formula>ISERROR(SEARCH("Enter the title of the core activity",F4))</formula>
    </cfRule>
  </conditionalFormatting>
  <conditionalFormatting sqref="F16:J21 F5:J10">
    <cfRule type="notContainsBlanks" dxfId="190" priority="72">
      <formula>LEN(TRIM(F5))&gt;0</formula>
    </cfRule>
  </conditionalFormatting>
  <conditionalFormatting sqref="B48:E48">
    <cfRule type="notContainsBlanks" dxfId="189" priority="32">
      <formula>LEN(TRIM(B48))&gt;0</formula>
    </cfRule>
  </conditionalFormatting>
  <conditionalFormatting sqref="G35:J35">
    <cfRule type="notContainsBlanks" dxfId="188" priority="35">
      <formula>LEN(TRIM(G35))&gt;0</formula>
    </cfRule>
  </conditionalFormatting>
  <conditionalFormatting sqref="G72:J72">
    <cfRule type="notContainsBlanks" dxfId="187" priority="19">
      <formula>LEN(TRIM(G72))&gt;0</formula>
    </cfRule>
  </conditionalFormatting>
  <conditionalFormatting sqref="B71:E71">
    <cfRule type="notContainsBlanks" dxfId="186" priority="18">
      <formula>LEN(TRIM(B71))&gt;0</formula>
    </cfRule>
  </conditionalFormatting>
  <conditionalFormatting sqref="G23:J23">
    <cfRule type="notContainsBlanks" dxfId="185" priority="27">
      <formula>LEN(TRIM(G23))&gt;0</formula>
    </cfRule>
  </conditionalFormatting>
  <conditionalFormatting sqref="B47:E47">
    <cfRule type="notContainsBlanks" dxfId="184" priority="26">
      <formula>LEN(TRIM(B47))&gt;0</formula>
    </cfRule>
  </conditionalFormatting>
  <conditionalFormatting sqref="G36:J36">
    <cfRule type="notContainsBlanks" dxfId="183" priority="29">
      <formula>LEN(TRIM(G36))&gt;0</formula>
    </cfRule>
  </conditionalFormatting>
  <conditionalFormatting sqref="B23:E23">
    <cfRule type="notContainsBlanks" dxfId="182" priority="28">
      <formula>LEN(TRIM(B23))&gt;0</formula>
    </cfRule>
  </conditionalFormatting>
  <conditionalFormatting sqref="G48:J48">
    <cfRule type="notContainsBlanks" dxfId="181" priority="31">
      <formula>LEN(TRIM(G48))&gt;0</formula>
    </cfRule>
  </conditionalFormatting>
  <conditionalFormatting sqref="B36:E36">
    <cfRule type="notContainsBlanks" dxfId="180" priority="30">
      <formula>LEN(TRIM(B36))&gt;0</formula>
    </cfRule>
  </conditionalFormatting>
  <conditionalFormatting sqref="G12:J12">
    <cfRule type="notContainsBlanks" dxfId="179" priority="37">
      <formula>LEN(TRIM(G12))&gt;0</formula>
    </cfRule>
  </conditionalFormatting>
  <conditionalFormatting sqref="B35:E35">
    <cfRule type="notContainsBlanks" dxfId="178" priority="36">
      <formula>LEN(TRIM(B35))&gt;0</formula>
    </cfRule>
  </conditionalFormatting>
  <conditionalFormatting sqref="A111:C111">
    <cfRule type="notContainsText" dxfId="177" priority="39" operator="notContains" text="Enter the title of the core activity">
      <formula>ISERROR(SEARCH("Enter the title of the core activity",A111))</formula>
    </cfRule>
  </conditionalFormatting>
  <conditionalFormatting sqref="B12:E12">
    <cfRule type="notContainsBlanks" dxfId="176" priority="38">
      <formula>LEN(TRIM(B12))&gt;0</formula>
    </cfRule>
  </conditionalFormatting>
  <conditionalFormatting sqref="G119:J119">
    <cfRule type="notContainsBlanks" dxfId="175" priority="1">
      <formula>LEN(TRIM(G119))&gt;0</formula>
    </cfRule>
  </conditionalFormatting>
  <conditionalFormatting sqref="B108:E108">
    <cfRule type="notContainsBlanks" dxfId="174" priority="8">
      <formula>LEN(TRIM(B108))&gt;0</formula>
    </cfRule>
  </conditionalFormatting>
  <conditionalFormatting sqref="G108:J108">
    <cfRule type="notContainsBlanks" dxfId="173" priority="7">
      <formula>LEN(TRIM(G108))&gt;0</formula>
    </cfRule>
  </conditionalFormatting>
  <conditionalFormatting sqref="G47:J47">
    <cfRule type="notContainsBlanks" dxfId="172" priority="25">
      <formula>LEN(TRIM(G47))&gt;0</formula>
    </cfRule>
  </conditionalFormatting>
  <conditionalFormatting sqref="B60:E60">
    <cfRule type="notContainsBlanks" dxfId="171" priority="24">
      <formula>LEN(TRIM(B60))&gt;0</formula>
    </cfRule>
  </conditionalFormatting>
  <conditionalFormatting sqref="G60:J60">
    <cfRule type="notContainsBlanks" dxfId="170" priority="23">
      <formula>LEN(TRIM(G60))&gt;0</formula>
    </cfRule>
  </conditionalFormatting>
  <conditionalFormatting sqref="B59:E59">
    <cfRule type="notContainsBlanks" dxfId="169" priority="22">
      <formula>LEN(TRIM(B59))&gt;0</formula>
    </cfRule>
  </conditionalFormatting>
  <conditionalFormatting sqref="G59:J59">
    <cfRule type="notContainsBlanks" dxfId="168" priority="21">
      <formula>LEN(TRIM(G59))&gt;0</formula>
    </cfRule>
  </conditionalFormatting>
  <conditionalFormatting sqref="B72:E72">
    <cfRule type="notContainsBlanks" dxfId="167" priority="20">
      <formula>LEN(TRIM(B72))&gt;0</formula>
    </cfRule>
  </conditionalFormatting>
  <conditionalFormatting sqref="G71:J71">
    <cfRule type="notContainsBlanks" dxfId="166" priority="17">
      <formula>LEN(TRIM(G71))&gt;0</formula>
    </cfRule>
  </conditionalFormatting>
  <conditionalFormatting sqref="B84:E84">
    <cfRule type="notContainsBlanks" dxfId="165" priority="16">
      <formula>LEN(TRIM(B84))&gt;0</formula>
    </cfRule>
  </conditionalFormatting>
  <conditionalFormatting sqref="G84:J84">
    <cfRule type="notContainsBlanks" dxfId="164" priority="15">
      <formula>LEN(TRIM(G84))&gt;0</formula>
    </cfRule>
  </conditionalFormatting>
  <conditionalFormatting sqref="B83:E83">
    <cfRule type="notContainsBlanks" dxfId="163" priority="14">
      <formula>LEN(TRIM(B83))&gt;0</formula>
    </cfRule>
  </conditionalFormatting>
  <conditionalFormatting sqref="G83:J83">
    <cfRule type="notContainsBlanks" dxfId="162" priority="13">
      <formula>LEN(TRIM(G83))&gt;0</formula>
    </cfRule>
  </conditionalFormatting>
  <conditionalFormatting sqref="B96:E96">
    <cfRule type="notContainsBlanks" dxfId="161" priority="12">
      <formula>LEN(TRIM(B96))&gt;0</formula>
    </cfRule>
  </conditionalFormatting>
  <conditionalFormatting sqref="G96:J96">
    <cfRule type="notContainsBlanks" dxfId="160" priority="11">
      <formula>LEN(TRIM(G96))&gt;0</formula>
    </cfRule>
  </conditionalFormatting>
  <conditionalFormatting sqref="B95:E95">
    <cfRule type="notContainsBlanks" dxfId="159" priority="10">
      <formula>LEN(TRIM(B95))&gt;0</formula>
    </cfRule>
  </conditionalFormatting>
  <conditionalFormatting sqref="G95:J95">
    <cfRule type="notContainsBlanks" dxfId="158" priority="9">
      <formula>LEN(TRIM(G95))&gt;0</formula>
    </cfRule>
  </conditionalFormatting>
  <conditionalFormatting sqref="B107:E107">
    <cfRule type="notContainsBlanks" dxfId="157" priority="6">
      <formula>LEN(TRIM(B107))&gt;0</formula>
    </cfRule>
  </conditionalFormatting>
  <conditionalFormatting sqref="G107:J107">
    <cfRule type="notContainsBlanks" dxfId="156" priority="5">
      <formula>LEN(TRIM(G107))&gt;0</formula>
    </cfRule>
  </conditionalFormatting>
  <conditionalFormatting sqref="B120:E120">
    <cfRule type="notContainsBlanks" dxfId="155" priority="4">
      <formula>LEN(TRIM(B120))&gt;0</formula>
    </cfRule>
  </conditionalFormatting>
  <conditionalFormatting sqref="G120:J120">
    <cfRule type="notContainsBlanks" dxfId="154" priority="3">
      <formula>LEN(TRIM(G120))&gt;0</formula>
    </cfRule>
  </conditionalFormatting>
  <conditionalFormatting sqref="B119:E119">
    <cfRule type="notContainsBlanks" dxfId="153" priority="2">
      <formula>LEN(TRIM(B119))&gt;0</formula>
    </cfRule>
  </conditionalFormatting>
  <dataValidations xWindow="698" yWindow="833" count="7">
    <dataValidation type="list" allowBlank="1" showInputMessage="1" showErrorMessage="1" sqref="L5:L11 L28:L34 L40:L46 L52:L58 L88:L94 L64:L70 L76:L82 L100:L106 L16:L22 L112:L118" xr:uid="{00000000-0002-0000-0900-000000000000}">
      <formula1>AbBen</formula1>
    </dataValidation>
    <dataValidation type="textLength" operator="lessThanOrEqual" allowBlank="1" showErrorMessage="1" promptTitle="Title of the activity" prompt="Enter the title of the core activity. Max lenght: 40 character." sqref="F111:H111 A4:C4 F4:H4 A15:C15 F15:H15 A27:C27 A39:C39 F39:H39 A51:C51 F51:H51 A63:C63 F63:H63 A75:C75 F75:H75 A87:C87 F87:H87 A99:C99 F99:H99 A111:C111" xr:uid="{00000000-0002-0000-0900-000001000000}">
      <formula1>40</formula1>
    </dataValidation>
    <dataValidation type="textLength" operator="lessThanOrEqual" allowBlank="1" showErrorMessage="1" errorTitle="Character limit!" error="Please see character limit in the upper-right corner!" promptTitle="Activity description" prompt="Please enter the description of the activity." sqref="F5:J10 A16:J21 A28:J33 A40:J45 A52:J57 A64:J69 A76:J81 A88:J93 A100:J105 A112:J117" xr:uid="{00000000-0002-0000-0900-000002000000}">
      <formula1>500</formula1>
    </dataValidation>
    <dataValidation type="textLength" operator="lessThanOrEqual" allowBlank="1" showInputMessage="1" showErrorMessage="1" errorTitle="Character limit!" error="Please see character limit in the upper-right corner!" sqref="A5:E10" xr:uid="{00000000-0002-0000-0900-000003000000}">
      <formula1>500</formula1>
    </dataValidation>
    <dataValidation type="textLength" operator="lessThanOrEqual" allowBlank="1" showInputMessage="1" showErrorMessage="1" sqref="F27:H27" xr:uid="{00000000-0002-0000-0900-000004000000}">
      <formula1>40</formula1>
    </dataValidation>
    <dataValidation type="textLength" operator="lessThanOrEqual" showInputMessage="1" showErrorMessage="1" sqref="B12:E12 G12:J12 B23:E23 G23:J23 B36:E36 G36:J36 B48:E48 G48:J48 B60:E60 G60:J60 B72:E72 G72:J72 B84:E84 G84:J84 B96:E96 G96:J96 B108:E108 G108:J108 B120:E120 G120:J120" xr:uid="{00000000-0002-0000-0900-000005000000}">
      <formula1>100</formula1>
    </dataValidation>
    <dataValidation type="textLength" operator="lessThanOrEqual" showInputMessage="1" showErrorMessage="1" sqref="B35:E35 G35:J35 B47:E47 G47:J47 B59:E59 G59:J59 B71:E71 G71:J71 B83:E83 G83:J83 B95:E95 G95:J95 B107:E107 G107:J107 B119:E119 G119:J119" xr:uid="{00000000-0002-0000-0900-000006000000}">
      <formula1>300</formula1>
    </dataValidation>
  </dataValidations>
  <pageMargins left="0.25" right="0.25" top="0.75" bottom="0.75" header="0.3" footer="0.3"/>
  <pageSetup paperSize="9" scale="87" fitToHeight="0" orientation="landscape" r:id="rId2"/>
  <headerFooter>
    <oddFooter>&amp;C&amp;F&amp;R&amp;P</oddFooter>
  </headerFooter>
  <rowBreaks count="3" manualBreakCount="3">
    <brk id="23" max="11" man="1"/>
    <brk id="48" max="11" man="1"/>
    <brk id="97"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unka8"/>
  <dimension ref="A1:Q14"/>
  <sheetViews>
    <sheetView showGridLines="0" view="pageBreakPreview" zoomScale="130" zoomScaleNormal="115" zoomScaleSheetLayoutView="130" workbookViewId="0">
      <selection activeCell="J12" sqref="J12"/>
    </sheetView>
  </sheetViews>
  <sheetFormatPr defaultColWidth="9" defaultRowHeight="14.25" x14ac:dyDescent="0.2"/>
  <cols>
    <col min="1" max="1" width="37.625" customWidth="1"/>
    <col min="2" max="3" width="5.75" customWidth="1"/>
    <col min="4" max="4" width="5.875" customWidth="1"/>
    <col min="5" max="5" width="6.125" customWidth="1"/>
    <col min="6" max="7" width="5.875" customWidth="1"/>
    <col min="8" max="8" width="6.125" customWidth="1"/>
    <col min="9" max="10" width="6" customWidth="1"/>
    <col min="11" max="11" width="6.75" customWidth="1"/>
    <col min="12" max="12" width="6.375" customWidth="1"/>
    <col min="13" max="13" width="6.625" customWidth="1"/>
    <col min="14" max="14" width="1.625" customWidth="1"/>
    <col min="15" max="15" width="19" customWidth="1"/>
    <col min="16" max="16" width="4.25" customWidth="1"/>
    <col min="17" max="17" width="19" customWidth="1"/>
  </cols>
  <sheetData>
    <row r="1" spans="1:17" ht="30" customHeight="1" x14ac:dyDescent="0.2">
      <c r="A1" s="1" t="s">
        <v>617</v>
      </c>
      <c r="B1" s="1"/>
      <c r="C1" s="1"/>
      <c r="D1" s="1"/>
      <c r="E1" s="1"/>
      <c r="F1" s="1"/>
      <c r="G1" s="1"/>
      <c r="H1" s="1"/>
      <c r="I1" s="1"/>
      <c r="J1" s="1"/>
      <c r="K1" s="1"/>
      <c r="L1" s="1"/>
      <c r="M1" s="1"/>
    </row>
    <row r="2" spans="1:17" ht="8.1" customHeight="1" thickBot="1" x14ac:dyDescent="0.25"/>
    <row r="3" spans="1:17" ht="20.100000000000001" customHeight="1" x14ac:dyDescent="0.2">
      <c r="A3" s="522"/>
      <c r="B3" s="524" t="s">
        <v>618</v>
      </c>
      <c r="C3" s="524"/>
      <c r="D3" s="524"/>
      <c r="E3" s="524"/>
      <c r="F3" s="524"/>
      <c r="G3" s="524"/>
      <c r="H3" s="524"/>
      <c r="I3" s="524"/>
      <c r="J3" s="524"/>
      <c r="K3" s="524"/>
      <c r="L3" s="524"/>
      <c r="M3" s="524"/>
      <c r="O3" s="498" t="s">
        <v>474</v>
      </c>
      <c r="Q3" s="498" t="s">
        <v>558</v>
      </c>
    </row>
    <row r="4" spans="1:17" ht="45" customHeight="1" x14ac:dyDescent="0.2">
      <c r="A4" s="523"/>
      <c r="B4" s="144" t="s">
        <v>462</v>
      </c>
      <c r="C4" s="144" t="s">
        <v>463</v>
      </c>
      <c r="D4" s="144" t="s">
        <v>464</v>
      </c>
      <c r="E4" s="144" t="s">
        <v>465</v>
      </c>
      <c r="F4" s="144" t="s">
        <v>466</v>
      </c>
      <c r="G4" s="144" t="s">
        <v>467</v>
      </c>
      <c r="H4" s="144" t="s">
        <v>468</v>
      </c>
      <c r="I4" s="144" t="s">
        <v>469</v>
      </c>
      <c r="J4" s="144" t="s">
        <v>470</v>
      </c>
      <c r="K4" s="144" t="s">
        <v>471</v>
      </c>
      <c r="L4" s="144" t="s">
        <v>472</v>
      </c>
      <c r="M4" s="144" t="s">
        <v>473</v>
      </c>
      <c r="O4" s="520"/>
      <c r="Q4" s="520"/>
    </row>
    <row r="5" spans="1:17" ht="20.100000000000001" customHeight="1" x14ac:dyDescent="0.2">
      <c r="A5" s="71" t="str">
        <f ca="1">'Hidden data'!C224</f>
        <v>Act1 | Projekt menedzsment | Projektový manažment</v>
      </c>
      <c r="B5" s="101"/>
      <c r="C5" s="101"/>
      <c r="D5" s="101"/>
      <c r="E5" s="101"/>
      <c r="F5" s="101"/>
      <c r="G5" s="101"/>
      <c r="H5" s="101"/>
      <c r="I5" s="101"/>
      <c r="J5" s="101"/>
      <c r="K5" s="101"/>
      <c r="L5" s="101"/>
      <c r="M5" s="101"/>
      <c r="O5" s="520"/>
      <c r="Q5" s="520"/>
    </row>
    <row r="6" spans="1:17" ht="20.100000000000001" customHeight="1" thickBot="1" x14ac:dyDescent="0.25">
      <c r="A6" s="71" t="str">
        <f ca="1">'Hidden data'!C225</f>
        <v>Act2 | Kommunikáció | Komunikácia</v>
      </c>
      <c r="B6" s="101"/>
      <c r="C6" s="101"/>
      <c r="D6" s="101"/>
      <c r="E6" s="101"/>
      <c r="F6" s="101"/>
      <c r="G6" s="101"/>
      <c r="H6" s="101"/>
      <c r="I6" s="101"/>
      <c r="J6" s="101"/>
      <c r="K6" s="101"/>
      <c r="L6" s="101"/>
      <c r="M6" s="101"/>
      <c r="O6" s="521"/>
      <c r="Q6" s="521"/>
    </row>
    <row r="7" spans="1:17" ht="20.100000000000001" customHeight="1" x14ac:dyDescent="0.2">
      <c r="A7" s="71" t="str">
        <f ca="1">'Hidden data'!C226</f>
        <v xml:space="preserve">Act3 |  | </v>
      </c>
      <c r="B7" s="101"/>
      <c r="C7" s="101"/>
      <c r="D7" s="101"/>
      <c r="E7" s="101"/>
      <c r="F7" s="101"/>
      <c r="G7" s="101"/>
      <c r="H7" s="101"/>
      <c r="I7" s="101"/>
      <c r="J7" s="101"/>
      <c r="K7" s="101"/>
      <c r="L7" s="101"/>
      <c r="M7" s="101"/>
    </row>
    <row r="8" spans="1:17" ht="20.100000000000001" customHeight="1" x14ac:dyDescent="0.2">
      <c r="A8" s="71" t="str">
        <f ca="1">'Hidden data'!C227</f>
        <v xml:space="preserve">Act4 |  | </v>
      </c>
      <c r="B8" s="101"/>
      <c r="C8" s="101"/>
      <c r="D8" s="101"/>
      <c r="E8" s="101"/>
      <c r="F8" s="101"/>
      <c r="G8" s="101"/>
      <c r="H8" s="101"/>
      <c r="I8" s="101"/>
      <c r="J8" s="101"/>
      <c r="K8" s="101"/>
      <c r="L8" s="101"/>
      <c r="M8" s="101"/>
    </row>
    <row r="9" spans="1:17" ht="20.100000000000001" customHeight="1" x14ac:dyDescent="0.2">
      <c r="A9" s="71" t="str">
        <f ca="1">'Hidden data'!C228</f>
        <v xml:space="preserve">Act5 |  | </v>
      </c>
      <c r="B9" s="101"/>
      <c r="C9" s="101"/>
      <c r="D9" s="101"/>
      <c r="E9" s="101"/>
      <c r="F9" s="101"/>
      <c r="G9" s="101"/>
      <c r="H9" s="101"/>
      <c r="I9" s="101"/>
      <c r="J9" s="101"/>
      <c r="K9" s="101"/>
      <c r="L9" s="101"/>
      <c r="M9" s="101"/>
    </row>
    <row r="10" spans="1:17" ht="20.100000000000001" customHeight="1" x14ac:dyDescent="0.2">
      <c r="A10" s="71" t="str">
        <f ca="1">'Hidden data'!C229</f>
        <v xml:space="preserve">Act6 |  | </v>
      </c>
      <c r="B10" s="101"/>
      <c r="C10" s="101"/>
      <c r="D10" s="101"/>
      <c r="E10" s="101"/>
      <c r="F10" s="101"/>
      <c r="G10" s="101"/>
      <c r="H10" s="101"/>
      <c r="I10" s="101"/>
      <c r="J10" s="101"/>
      <c r="K10" s="101"/>
      <c r="L10" s="101"/>
      <c r="M10" s="101"/>
    </row>
    <row r="11" spans="1:17" ht="20.100000000000001" customHeight="1" x14ac:dyDescent="0.2">
      <c r="A11" s="71" t="str">
        <f ca="1">'Hidden data'!C230</f>
        <v xml:space="preserve">Act7 |  | </v>
      </c>
      <c r="B11" s="101"/>
      <c r="C11" s="101"/>
      <c r="D11" s="101"/>
      <c r="E11" s="101"/>
      <c r="F11" s="101"/>
      <c r="G11" s="101"/>
      <c r="H11" s="101"/>
      <c r="I11" s="101"/>
      <c r="J11" s="101"/>
      <c r="K11" s="101"/>
      <c r="L11" s="101"/>
      <c r="M11" s="101"/>
    </row>
    <row r="12" spans="1:17" ht="20.100000000000001" customHeight="1" x14ac:dyDescent="0.2">
      <c r="A12" s="71" t="str">
        <f ca="1">'Hidden data'!C231</f>
        <v xml:space="preserve">Act8 |  | </v>
      </c>
      <c r="B12" s="101"/>
      <c r="C12" s="101"/>
      <c r="D12" s="101"/>
      <c r="E12" s="101"/>
      <c r="F12" s="101"/>
      <c r="G12" s="101"/>
      <c r="H12" s="101"/>
      <c r="I12" s="101"/>
      <c r="J12" s="101"/>
      <c r="K12" s="101"/>
      <c r="L12" s="101"/>
      <c r="M12" s="101"/>
    </row>
    <row r="13" spans="1:17" ht="20.100000000000001" customHeight="1" x14ac:dyDescent="0.2">
      <c r="A13" s="71" t="str">
        <f ca="1">'Hidden data'!C232</f>
        <v xml:space="preserve">Act9 |  | </v>
      </c>
      <c r="B13" s="101"/>
      <c r="C13" s="101"/>
      <c r="D13" s="101"/>
      <c r="E13" s="101"/>
      <c r="F13" s="101"/>
      <c r="G13" s="101"/>
      <c r="H13" s="101"/>
      <c r="I13" s="101"/>
      <c r="J13" s="101"/>
      <c r="K13" s="101"/>
      <c r="L13" s="101"/>
      <c r="M13" s="101"/>
    </row>
    <row r="14" spans="1:17" ht="20.100000000000001" customHeight="1" x14ac:dyDescent="0.2">
      <c r="A14" s="71" t="str">
        <f ca="1">'Hidden data'!C233</f>
        <v xml:space="preserve">Act10 |  | </v>
      </c>
      <c r="B14" s="101"/>
      <c r="C14" s="101"/>
      <c r="D14" s="101"/>
      <c r="E14" s="101"/>
      <c r="F14" s="101"/>
      <c r="G14" s="101"/>
      <c r="H14" s="101"/>
      <c r="I14" s="101"/>
      <c r="J14" s="101"/>
      <c r="K14" s="101"/>
      <c r="L14" s="101"/>
      <c r="M14" s="101"/>
    </row>
  </sheetData>
  <sheetProtection password="AAD1" sheet="1" objects="1" scenarios="1" selectLockedCells="1"/>
  <customSheetViews>
    <customSheetView guid="{9B195D69-7D5B-406D-87D2-41910A2F61D3}" showGridLines="0" fitToPage="1" topLeftCell="A13">
      <selection activeCell="G8" sqref="G8"/>
      <rowBreaks count="1" manualBreakCount="1">
        <brk id="47" max="16383" man="1"/>
      </rowBreaks>
      <colBreaks count="1" manualBreakCount="1">
        <brk id="13" max="1048575" man="1"/>
      </colBreaks>
      <pageMargins left="0.7" right="0.7" top="0.75" bottom="0.75" header="0.3" footer="0.3"/>
      <pageSetup paperSize="9" scale="85" fitToHeight="0" orientation="portrait" r:id="rId1"/>
    </customSheetView>
  </customSheetViews>
  <mergeCells count="4">
    <mergeCell ref="O3:O6"/>
    <mergeCell ref="A3:A4"/>
    <mergeCell ref="B3:M3"/>
    <mergeCell ref="Q3:Q6"/>
  </mergeCells>
  <conditionalFormatting sqref="B5:M14">
    <cfRule type="notContainsBlanks" dxfId="152" priority="3">
      <formula>LEN(TRIM(B5))&gt;0</formula>
    </cfRule>
  </conditionalFormatting>
  <pageMargins left="0.7" right="0.7" top="0.75" bottom="0.75" header="0.3" footer="0.3"/>
  <pageSetup paperSize="9" scale="99" orientation="landscape" r:id="rId2"/>
  <headerFooter>
    <oddFooter>&amp;C&amp;F&amp;R&amp;P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28"/>
  <sheetViews>
    <sheetView showGridLines="0" view="pageBreakPreview" topLeftCell="A3" zoomScaleNormal="100" zoomScaleSheetLayoutView="100" workbookViewId="0">
      <selection activeCell="A13" sqref="A13:D13"/>
    </sheetView>
  </sheetViews>
  <sheetFormatPr defaultColWidth="9" defaultRowHeight="14.25" x14ac:dyDescent="0.2"/>
  <cols>
    <col min="1" max="1" width="16.625" style="78" customWidth="1"/>
    <col min="2" max="2" width="18.625" style="78" customWidth="1"/>
    <col min="3" max="4" width="8.625" style="78" customWidth="1"/>
    <col min="5" max="5" width="12.625" style="78" customWidth="1"/>
    <col min="6" max="6" width="14.625" style="78" customWidth="1"/>
    <col min="7" max="7" width="11.25" style="77" customWidth="1"/>
    <col min="8" max="8" width="16.625" style="78" hidden="1" customWidth="1"/>
    <col min="9" max="9" width="12.5" style="78" customWidth="1"/>
    <col min="10" max="16384" width="9" style="78"/>
  </cols>
  <sheetData>
    <row r="1" spans="1:9" s="106" customFormat="1" ht="48.6" customHeight="1" x14ac:dyDescent="0.2">
      <c r="A1" s="488" t="s">
        <v>793</v>
      </c>
      <c r="B1" s="488"/>
      <c r="C1" s="488"/>
      <c r="D1" s="488"/>
      <c r="E1" s="488"/>
      <c r="F1" s="74" t="str">
        <f>'Hidden data'!B211</f>
        <v xml:space="preserve">VP - </v>
      </c>
      <c r="G1" s="105"/>
    </row>
    <row r="2" spans="1:9" ht="6" customHeight="1" x14ac:dyDescent="0.2"/>
    <row r="3" spans="1:9" ht="26.45" customHeight="1" thickBot="1" x14ac:dyDescent="0.25">
      <c r="A3" s="79" t="s">
        <v>570</v>
      </c>
      <c r="B3" s="80"/>
      <c r="C3" s="80"/>
      <c r="D3" s="81"/>
      <c r="E3" s="432" t="s">
        <v>385</v>
      </c>
      <c r="F3" s="528"/>
    </row>
    <row r="4" spans="1:9" ht="55.9" customHeight="1" thickBot="1" x14ac:dyDescent="0.25">
      <c r="A4" s="531" t="s">
        <v>873</v>
      </c>
      <c r="B4" s="532"/>
      <c r="C4" s="532"/>
      <c r="D4" s="533"/>
      <c r="E4" s="529">
        <f>SUM(E6,E11,E16,E28,E60,E82)</f>
        <v>0</v>
      </c>
      <c r="F4" s="530"/>
      <c r="I4" s="82"/>
    </row>
    <row r="5" spans="1:9" ht="6" customHeight="1" x14ac:dyDescent="0.2"/>
    <row r="6" spans="1:9" ht="20.100000000000001" customHeight="1" x14ac:dyDescent="0.2">
      <c r="A6" s="83" t="s">
        <v>506</v>
      </c>
      <c r="B6" s="84"/>
      <c r="C6" s="58"/>
      <c r="D6" s="57"/>
      <c r="E6" s="526">
        <f>SUM(F9)</f>
        <v>0</v>
      </c>
      <c r="F6" s="527"/>
    </row>
    <row r="7" spans="1:9" ht="6" customHeight="1" x14ac:dyDescent="0.2"/>
    <row r="8" spans="1:9" s="85" customFormat="1" ht="29.45" customHeight="1" thickBot="1" x14ac:dyDescent="0.25">
      <c r="A8" s="86" t="s">
        <v>511</v>
      </c>
      <c r="B8" s="88" t="s">
        <v>510</v>
      </c>
      <c r="C8" s="88" t="s">
        <v>508</v>
      </c>
      <c r="D8" s="88" t="s">
        <v>484</v>
      </c>
      <c r="E8" s="88" t="s">
        <v>783</v>
      </c>
      <c r="F8" s="87" t="s">
        <v>507</v>
      </c>
      <c r="G8" s="77"/>
    </row>
    <row r="9" spans="1:9" ht="27" customHeight="1" thickBot="1" x14ac:dyDescent="0.25">
      <c r="A9" s="213" t="s">
        <v>513</v>
      </c>
      <c r="B9" s="227" t="s">
        <v>532</v>
      </c>
      <c r="C9" s="209"/>
      <c r="D9" s="210"/>
      <c r="E9" s="347"/>
      <c r="F9" s="211">
        <f>(E16+E28+E60+E82)*E9</f>
        <v>0</v>
      </c>
    </row>
    <row r="10" spans="1:9" s="85" customFormat="1" ht="6" customHeight="1" x14ac:dyDescent="0.2">
      <c r="A10" s="78"/>
      <c r="B10" s="78"/>
      <c r="C10" s="78"/>
      <c r="D10" s="78"/>
      <c r="E10" s="78"/>
      <c r="F10" s="78"/>
      <c r="G10" s="77"/>
    </row>
    <row r="11" spans="1:9" ht="27.6" customHeight="1" x14ac:dyDescent="0.2">
      <c r="A11" s="432" t="s">
        <v>515</v>
      </c>
      <c r="B11" s="433"/>
      <c r="C11" s="433"/>
      <c r="D11" s="433"/>
      <c r="E11" s="526">
        <f>SUM(F14)</f>
        <v>0</v>
      </c>
      <c r="F11" s="527"/>
    </row>
    <row r="12" spans="1:9" s="85" customFormat="1" ht="6" customHeight="1" x14ac:dyDescent="0.2">
      <c r="A12" s="78"/>
      <c r="B12" s="78"/>
      <c r="C12" s="78"/>
      <c r="D12" s="78"/>
      <c r="E12" s="78"/>
      <c r="F12" s="78"/>
      <c r="G12" s="77"/>
    </row>
    <row r="13" spans="1:9" ht="33" customHeight="1" thickBot="1" x14ac:dyDescent="0.25">
      <c r="A13" s="86" t="s">
        <v>511</v>
      </c>
      <c r="B13" s="88" t="s">
        <v>510</v>
      </c>
      <c r="C13" s="88" t="s">
        <v>508</v>
      </c>
      <c r="D13" s="88" t="s">
        <v>484</v>
      </c>
      <c r="E13" s="88" t="s">
        <v>783</v>
      </c>
      <c r="F13" s="87" t="s">
        <v>507</v>
      </c>
    </row>
    <row r="14" spans="1:9" ht="47.45" customHeight="1" thickBot="1" x14ac:dyDescent="0.25">
      <c r="A14" s="212" t="s">
        <v>514</v>
      </c>
      <c r="B14" s="227" t="s">
        <v>532</v>
      </c>
      <c r="C14" s="209"/>
      <c r="D14" s="210"/>
      <c r="E14" s="347"/>
      <c r="F14" s="211">
        <f>TRUNC((E6*E14),1.5)</f>
        <v>0</v>
      </c>
      <c r="G14" s="93"/>
    </row>
    <row r="15" spans="1:9" s="85" customFormat="1" ht="6" customHeight="1" x14ac:dyDescent="0.2">
      <c r="A15" s="78"/>
      <c r="B15" s="78"/>
      <c r="C15" s="78"/>
      <c r="D15" s="78"/>
      <c r="E15" s="78"/>
      <c r="F15" s="78"/>
      <c r="G15" s="77"/>
    </row>
    <row r="16" spans="1:9" ht="27" customHeight="1" x14ac:dyDescent="0.2">
      <c r="A16" s="432" t="s">
        <v>516</v>
      </c>
      <c r="B16" s="433"/>
      <c r="C16" s="433"/>
      <c r="D16" s="433"/>
      <c r="E16" s="526">
        <f>SUM(F19:F23)</f>
        <v>0</v>
      </c>
      <c r="F16" s="527"/>
    </row>
    <row r="17" spans="1:7" s="85" customFormat="1" ht="6" customHeight="1" x14ac:dyDescent="0.2">
      <c r="A17" s="78"/>
      <c r="B17" s="78"/>
      <c r="C17" s="78"/>
      <c r="D17" s="78"/>
      <c r="E17" s="78"/>
      <c r="F17" s="78"/>
      <c r="G17" s="77"/>
    </row>
    <row r="18" spans="1:7" s="85" customFormat="1" ht="33.75" x14ac:dyDescent="0.2">
      <c r="A18" s="86" t="s">
        <v>511</v>
      </c>
      <c r="B18" s="88" t="s">
        <v>510</v>
      </c>
      <c r="C18" s="88" t="s">
        <v>508</v>
      </c>
      <c r="D18" s="88" t="s">
        <v>484</v>
      </c>
      <c r="E18" s="88" t="s">
        <v>509</v>
      </c>
      <c r="F18" s="87" t="s">
        <v>507</v>
      </c>
      <c r="G18" s="77"/>
    </row>
    <row r="19" spans="1:7" s="85" customFormat="1" ht="12.75" x14ac:dyDescent="0.2">
      <c r="A19" s="350"/>
      <c r="B19" s="348"/>
      <c r="C19" s="349"/>
      <c r="D19" s="351"/>
      <c r="E19" s="352"/>
      <c r="F19" s="76">
        <f>TRUNC(D19*E19,2)</f>
        <v>0</v>
      </c>
      <c r="G19" s="77"/>
    </row>
    <row r="20" spans="1:7" s="85" customFormat="1" ht="12.75" x14ac:dyDescent="0.2">
      <c r="A20" s="350"/>
      <c r="B20" s="348"/>
      <c r="C20" s="349"/>
      <c r="D20" s="351"/>
      <c r="E20" s="352"/>
      <c r="F20" s="76">
        <f>TRUNC(D20*E20,2)</f>
        <v>0</v>
      </c>
      <c r="G20" s="77"/>
    </row>
    <row r="21" spans="1:7" s="85" customFormat="1" ht="12.75" x14ac:dyDescent="0.2">
      <c r="A21" s="350"/>
      <c r="B21" s="348"/>
      <c r="C21" s="349"/>
      <c r="D21" s="351"/>
      <c r="E21" s="352"/>
      <c r="F21" s="76">
        <f>TRUNC(D21*E21,2)</f>
        <v>0</v>
      </c>
      <c r="G21" s="77"/>
    </row>
    <row r="22" spans="1:7" s="85" customFormat="1" ht="12.75" x14ac:dyDescent="0.2">
      <c r="A22" s="350"/>
      <c r="B22" s="348"/>
      <c r="C22" s="349"/>
      <c r="D22" s="351"/>
      <c r="E22" s="352"/>
      <c r="F22" s="76">
        <f>TRUNC(D22*E22,2)</f>
        <v>0</v>
      </c>
      <c r="G22" s="77"/>
    </row>
    <row r="23" spans="1:7" s="85" customFormat="1" ht="12.75" x14ac:dyDescent="0.2">
      <c r="A23" s="350"/>
      <c r="B23" s="348"/>
      <c r="C23" s="349"/>
      <c r="D23" s="351"/>
      <c r="E23" s="352"/>
      <c r="F23" s="76">
        <f>TRUNC(D23*E23,2)</f>
        <v>0</v>
      </c>
      <c r="G23" s="77"/>
    </row>
    <row r="24" spans="1:7" s="85" customFormat="1" ht="6" customHeight="1" x14ac:dyDescent="0.2">
      <c r="A24" s="78"/>
      <c r="B24" s="78"/>
      <c r="C24" s="78"/>
      <c r="D24" s="78"/>
      <c r="E24" s="78"/>
      <c r="F24" s="78"/>
      <c r="G24" s="77"/>
    </row>
    <row r="25" spans="1:7" s="85" customFormat="1" ht="15" customHeight="1" x14ac:dyDescent="0.2">
      <c r="A25" s="89" t="s">
        <v>512</v>
      </c>
      <c r="B25" s="90"/>
      <c r="C25" s="90"/>
      <c r="D25" s="90"/>
      <c r="E25" s="91">
        <f>LEN(A26)</f>
        <v>0</v>
      </c>
      <c r="F25" s="92" t="s">
        <v>39</v>
      </c>
      <c r="G25" s="77"/>
    </row>
    <row r="26" spans="1:7" ht="90.6" customHeight="1" x14ac:dyDescent="0.2">
      <c r="A26" s="525"/>
      <c r="B26" s="525"/>
      <c r="C26" s="525"/>
      <c r="D26" s="525"/>
      <c r="E26" s="525"/>
      <c r="F26" s="525"/>
    </row>
    <row r="27" spans="1:7" s="85" customFormat="1" ht="6" customHeight="1" x14ac:dyDescent="0.2">
      <c r="A27" s="78"/>
      <c r="B27" s="78"/>
      <c r="C27" s="78"/>
      <c r="D27" s="78"/>
      <c r="E27" s="78"/>
      <c r="F27" s="78"/>
      <c r="G27" s="77"/>
    </row>
    <row r="28" spans="1:7" ht="28.15" customHeight="1" x14ac:dyDescent="0.2">
      <c r="A28" s="432" t="s">
        <v>517</v>
      </c>
      <c r="B28" s="433"/>
      <c r="C28" s="433"/>
      <c r="D28" s="433"/>
      <c r="E28" s="526">
        <f>SUM(F31:F55)</f>
        <v>0</v>
      </c>
      <c r="F28" s="527"/>
    </row>
    <row r="29" spans="1:7" s="85" customFormat="1" ht="6" customHeight="1" x14ac:dyDescent="0.2">
      <c r="A29" s="78"/>
      <c r="B29" s="78"/>
      <c r="C29" s="78"/>
      <c r="D29" s="78"/>
      <c r="E29" s="78"/>
      <c r="F29" s="78"/>
      <c r="G29" s="77"/>
    </row>
    <row r="30" spans="1:7" s="85" customFormat="1" ht="33.75" x14ac:dyDescent="0.2">
      <c r="A30" s="86" t="s">
        <v>511</v>
      </c>
      <c r="B30" s="88" t="s">
        <v>510</v>
      </c>
      <c r="C30" s="88" t="s">
        <v>508</v>
      </c>
      <c r="D30" s="88" t="s">
        <v>484</v>
      </c>
      <c r="E30" s="88" t="s">
        <v>509</v>
      </c>
      <c r="F30" s="87" t="s">
        <v>507</v>
      </c>
      <c r="G30" s="77"/>
    </row>
    <row r="31" spans="1:7" s="85" customFormat="1" ht="12.75" x14ac:dyDescent="0.2">
      <c r="A31" s="350"/>
      <c r="B31" s="348"/>
      <c r="C31" s="349"/>
      <c r="D31" s="351"/>
      <c r="E31" s="352"/>
      <c r="F31" s="76">
        <f>TRUNC(D31*E31,2)</f>
        <v>0</v>
      </c>
      <c r="G31" s="77"/>
    </row>
    <row r="32" spans="1:7" s="85" customFormat="1" ht="12.75" x14ac:dyDescent="0.2">
      <c r="A32" s="350"/>
      <c r="B32" s="348"/>
      <c r="C32" s="349"/>
      <c r="D32" s="351"/>
      <c r="E32" s="352"/>
      <c r="F32" s="76">
        <f t="shared" ref="F32:F42" si="0">TRUNC(D32*E32,2)</f>
        <v>0</v>
      </c>
      <c r="G32" s="77"/>
    </row>
    <row r="33" spans="1:7" s="85" customFormat="1" ht="12.75" x14ac:dyDescent="0.2">
      <c r="A33" s="350"/>
      <c r="B33" s="348"/>
      <c r="C33" s="349"/>
      <c r="D33" s="351"/>
      <c r="E33" s="352"/>
      <c r="F33" s="76">
        <f t="shared" si="0"/>
        <v>0</v>
      </c>
      <c r="G33" s="77"/>
    </row>
    <row r="34" spans="1:7" s="85" customFormat="1" ht="12.75" x14ac:dyDescent="0.2">
      <c r="A34" s="350"/>
      <c r="B34" s="348"/>
      <c r="C34" s="349"/>
      <c r="D34" s="351"/>
      <c r="E34" s="352"/>
      <c r="F34" s="76">
        <f t="shared" si="0"/>
        <v>0</v>
      </c>
      <c r="G34" s="77"/>
    </row>
    <row r="35" spans="1:7" s="85" customFormat="1" ht="12.75" x14ac:dyDescent="0.2">
      <c r="A35" s="350"/>
      <c r="B35" s="348"/>
      <c r="C35" s="349"/>
      <c r="D35" s="351"/>
      <c r="E35" s="352"/>
      <c r="F35" s="76">
        <f t="shared" si="0"/>
        <v>0</v>
      </c>
      <c r="G35" s="77"/>
    </row>
    <row r="36" spans="1:7" s="85" customFormat="1" ht="12.75" x14ac:dyDescent="0.2">
      <c r="A36" s="350"/>
      <c r="B36" s="348"/>
      <c r="C36" s="349"/>
      <c r="D36" s="351"/>
      <c r="E36" s="352"/>
      <c r="F36" s="76">
        <f t="shared" si="0"/>
        <v>0</v>
      </c>
      <c r="G36" s="77"/>
    </row>
    <row r="37" spans="1:7" s="85" customFormat="1" ht="12.75" x14ac:dyDescent="0.2">
      <c r="A37" s="350"/>
      <c r="B37" s="348"/>
      <c r="C37" s="349"/>
      <c r="D37" s="351"/>
      <c r="E37" s="352"/>
      <c r="F37" s="76">
        <f t="shared" si="0"/>
        <v>0</v>
      </c>
      <c r="G37" s="77"/>
    </row>
    <row r="38" spans="1:7" s="85" customFormat="1" ht="12.75" x14ac:dyDescent="0.2">
      <c r="A38" s="350"/>
      <c r="B38" s="348"/>
      <c r="C38" s="349"/>
      <c r="D38" s="351"/>
      <c r="E38" s="352"/>
      <c r="F38" s="76">
        <f t="shared" si="0"/>
        <v>0</v>
      </c>
      <c r="G38" s="77"/>
    </row>
    <row r="39" spans="1:7" s="85" customFormat="1" ht="12.75" x14ac:dyDescent="0.2">
      <c r="A39" s="350"/>
      <c r="B39" s="348"/>
      <c r="C39" s="349"/>
      <c r="D39" s="351"/>
      <c r="E39" s="352"/>
      <c r="F39" s="76">
        <f t="shared" si="0"/>
        <v>0</v>
      </c>
      <c r="G39" s="77"/>
    </row>
    <row r="40" spans="1:7" s="85" customFormat="1" ht="12.75" x14ac:dyDescent="0.2">
      <c r="A40" s="350"/>
      <c r="B40" s="348"/>
      <c r="C40" s="349"/>
      <c r="D40" s="351"/>
      <c r="E40" s="352"/>
      <c r="F40" s="76">
        <f t="shared" si="0"/>
        <v>0</v>
      </c>
      <c r="G40" s="77"/>
    </row>
    <row r="41" spans="1:7" s="85" customFormat="1" ht="12.75" x14ac:dyDescent="0.2">
      <c r="A41" s="350"/>
      <c r="B41" s="348"/>
      <c r="C41" s="349"/>
      <c r="D41" s="351"/>
      <c r="E41" s="352"/>
      <c r="F41" s="76">
        <f t="shared" si="0"/>
        <v>0</v>
      </c>
      <c r="G41" s="77"/>
    </row>
    <row r="42" spans="1:7" s="85" customFormat="1" ht="12.75" x14ac:dyDescent="0.2">
      <c r="A42" s="350"/>
      <c r="B42" s="348"/>
      <c r="C42" s="349"/>
      <c r="D42" s="351"/>
      <c r="E42" s="352"/>
      <c r="F42" s="76">
        <f t="shared" si="0"/>
        <v>0</v>
      </c>
      <c r="G42" s="77"/>
    </row>
    <row r="43" spans="1:7" s="85" customFormat="1" ht="12.75" x14ac:dyDescent="0.2">
      <c r="A43" s="350"/>
      <c r="B43" s="348"/>
      <c r="C43" s="349"/>
      <c r="D43" s="351"/>
      <c r="E43" s="352"/>
      <c r="F43" s="76">
        <f t="shared" ref="F43:F48" si="1">TRUNC(D43*E43,2)</f>
        <v>0</v>
      </c>
      <c r="G43" s="77"/>
    </row>
    <row r="44" spans="1:7" s="85" customFormat="1" ht="12.75" x14ac:dyDescent="0.2">
      <c r="A44" s="350"/>
      <c r="B44" s="348"/>
      <c r="C44" s="349"/>
      <c r="D44" s="351"/>
      <c r="E44" s="352"/>
      <c r="F44" s="76">
        <f t="shared" si="1"/>
        <v>0</v>
      </c>
      <c r="G44" s="77"/>
    </row>
    <row r="45" spans="1:7" s="85" customFormat="1" ht="12.75" x14ac:dyDescent="0.2">
      <c r="A45" s="350"/>
      <c r="B45" s="348"/>
      <c r="C45" s="349"/>
      <c r="D45" s="351"/>
      <c r="E45" s="352"/>
      <c r="F45" s="76">
        <f t="shared" si="1"/>
        <v>0</v>
      </c>
      <c r="G45" s="77"/>
    </row>
    <row r="46" spans="1:7" s="85" customFormat="1" ht="12.75" x14ac:dyDescent="0.2">
      <c r="A46" s="350"/>
      <c r="B46" s="348"/>
      <c r="C46" s="349"/>
      <c r="D46" s="351"/>
      <c r="E46" s="352"/>
      <c r="F46" s="76">
        <f t="shared" si="1"/>
        <v>0</v>
      </c>
      <c r="G46" s="77"/>
    </row>
    <row r="47" spans="1:7" s="85" customFormat="1" ht="12.75" x14ac:dyDescent="0.2">
      <c r="A47" s="350"/>
      <c r="B47" s="348"/>
      <c r="C47" s="349"/>
      <c r="D47" s="351"/>
      <c r="E47" s="352"/>
      <c r="F47" s="76">
        <f t="shared" si="1"/>
        <v>0</v>
      </c>
      <c r="G47" s="77"/>
    </row>
    <row r="48" spans="1:7" s="85" customFormat="1" ht="12.75" x14ac:dyDescent="0.2">
      <c r="A48" s="350"/>
      <c r="B48" s="348"/>
      <c r="C48" s="349"/>
      <c r="D48" s="351"/>
      <c r="E48" s="352"/>
      <c r="F48" s="76">
        <f t="shared" si="1"/>
        <v>0</v>
      </c>
      <c r="G48" s="77"/>
    </row>
    <row r="49" spans="1:7" s="85" customFormat="1" ht="12.75" x14ac:dyDescent="0.2">
      <c r="A49" s="350"/>
      <c r="B49" s="348"/>
      <c r="C49" s="349"/>
      <c r="D49" s="351"/>
      <c r="E49" s="352"/>
      <c r="F49" s="76">
        <f t="shared" ref="F49:F55" si="2">TRUNC(D49*E49,2)</f>
        <v>0</v>
      </c>
      <c r="G49" s="77"/>
    </row>
    <row r="50" spans="1:7" s="85" customFormat="1" ht="12.75" x14ac:dyDescent="0.2">
      <c r="A50" s="350"/>
      <c r="B50" s="348"/>
      <c r="C50" s="349"/>
      <c r="D50" s="351"/>
      <c r="E50" s="352"/>
      <c r="F50" s="76">
        <f t="shared" si="2"/>
        <v>0</v>
      </c>
      <c r="G50" s="77"/>
    </row>
    <row r="51" spans="1:7" s="85" customFormat="1" ht="12.75" x14ac:dyDescent="0.2">
      <c r="A51" s="350"/>
      <c r="B51" s="348"/>
      <c r="C51" s="349"/>
      <c r="D51" s="351"/>
      <c r="E51" s="352"/>
      <c r="F51" s="76">
        <f t="shared" si="2"/>
        <v>0</v>
      </c>
      <c r="G51" s="77"/>
    </row>
    <row r="52" spans="1:7" s="85" customFormat="1" ht="12.75" x14ac:dyDescent="0.2">
      <c r="A52" s="350"/>
      <c r="B52" s="348"/>
      <c r="C52" s="349"/>
      <c r="D52" s="351"/>
      <c r="E52" s="352"/>
      <c r="F52" s="76">
        <f t="shared" si="2"/>
        <v>0</v>
      </c>
      <c r="G52" s="77"/>
    </row>
    <row r="53" spans="1:7" s="85" customFormat="1" ht="12.75" x14ac:dyDescent="0.2">
      <c r="A53" s="350"/>
      <c r="B53" s="348"/>
      <c r="C53" s="349"/>
      <c r="D53" s="351"/>
      <c r="E53" s="352"/>
      <c r="F53" s="76">
        <f t="shared" si="2"/>
        <v>0</v>
      </c>
      <c r="G53" s="77"/>
    </row>
    <row r="54" spans="1:7" s="85" customFormat="1" ht="12.75" x14ac:dyDescent="0.2">
      <c r="A54" s="350"/>
      <c r="B54" s="348"/>
      <c r="C54" s="349"/>
      <c r="D54" s="351"/>
      <c r="E54" s="352"/>
      <c r="F54" s="76">
        <f t="shared" si="2"/>
        <v>0</v>
      </c>
      <c r="G54" s="77"/>
    </row>
    <row r="55" spans="1:7" s="85" customFormat="1" ht="12.75" x14ac:dyDescent="0.2">
      <c r="A55" s="350"/>
      <c r="B55" s="348"/>
      <c r="C55" s="349"/>
      <c r="D55" s="351"/>
      <c r="E55" s="352"/>
      <c r="F55" s="76">
        <f t="shared" si="2"/>
        <v>0</v>
      </c>
      <c r="G55" s="77"/>
    </row>
    <row r="56" spans="1:7" s="85" customFormat="1" ht="6" customHeight="1" x14ac:dyDescent="0.2">
      <c r="A56" s="78"/>
      <c r="B56" s="78"/>
      <c r="C56" s="78"/>
      <c r="D56" s="78"/>
      <c r="E56" s="78"/>
      <c r="F56" s="78"/>
      <c r="G56" s="77"/>
    </row>
    <row r="57" spans="1:7" s="85" customFormat="1" ht="15" customHeight="1" x14ac:dyDescent="0.2">
      <c r="A57" s="89" t="s">
        <v>512</v>
      </c>
      <c r="B57" s="90"/>
      <c r="C57" s="90"/>
      <c r="D57" s="90"/>
      <c r="E57" s="91">
        <f>LEN(A58)</f>
        <v>0</v>
      </c>
      <c r="F57" s="92" t="s">
        <v>757</v>
      </c>
      <c r="G57" s="77"/>
    </row>
    <row r="58" spans="1:7" s="77" customFormat="1" ht="333" customHeight="1" x14ac:dyDescent="0.2">
      <c r="A58" s="525"/>
      <c r="B58" s="525"/>
      <c r="C58" s="525"/>
      <c r="D58" s="525"/>
      <c r="E58" s="525"/>
      <c r="F58" s="525"/>
    </row>
    <row r="59" spans="1:7" s="85" customFormat="1" ht="6" customHeight="1" x14ac:dyDescent="0.2">
      <c r="A59" s="78"/>
      <c r="B59" s="78"/>
      <c r="C59" s="78"/>
      <c r="D59" s="78"/>
      <c r="E59" s="78"/>
      <c r="F59" s="78"/>
      <c r="G59" s="77"/>
    </row>
    <row r="60" spans="1:7" ht="20.100000000000001" customHeight="1" x14ac:dyDescent="0.2">
      <c r="A60" s="83" t="s">
        <v>518</v>
      </c>
      <c r="B60" s="84"/>
      <c r="C60" s="58"/>
      <c r="D60" s="57"/>
      <c r="E60" s="526">
        <f>SUM(F63:F77)</f>
        <v>0</v>
      </c>
      <c r="F60" s="527"/>
    </row>
    <row r="61" spans="1:7" s="85" customFormat="1" ht="6" customHeight="1" x14ac:dyDescent="0.2">
      <c r="A61" s="78"/>
      <c r="B61" s="78"/>
      <c r="C61" s="78"/>
      <c r="D61" s="78"/>
      <c r="E61" s="78"/>
      <c r="F61" s="78"/>
      <c r="G61" s="77"/>
    </row>
    <row r="62" spans="1:7" s="85" customFormat="1" ht="33.75" x14ac:dyDescent="0.2">
      <c r="A62" s="86" t="s">
        <v>511</v>
      </c>
      <c r="B62" s="88" t="s">
        <v>510</v>
      </c>
      <c r="C62" s="88" t="s">
        <v>508</v>
      </c>
      <c r="D62" s="88" t="s">
        <v>484</v>
      </c>
      <c r="E62" s="88" t="s">
        <v>509</v>
      </c>
      <c r="F62" s="87" t="s">
        <v>507</v>
      </c>
      <c r="G62" s="77"/>
    </row>
    <row r="63" spans="1:7" s="85" customFormat="1" ht="12.75" x14ac:dyDescent="0.2">
      <c r="A63" s="350"/>
      <c r="B63" s="348"/>
      <c r="C63" s="349"/>
      <c r="D63" s="351"/>
      <c r="E63" s="352"/>
      <c r="F63" s="76">
        <f t="shared" ref="F63:F77" si="3">TRUNC(D63*E63,2)</f>
        <v>0</v>
      </c>
      <c r="G63" s="77"/>
    </row>
    <row r="64" spans="1:7" s="85" customFormat="1" ht="12.75" x14ac:dyDescent="0.2">
      <c r="A64" s="350"/>
      <c r="B64" s="348"/>
      <c r="C64" s="349"/>
      <c r="D64" s="351"/>
      <c r="E64" s="352"/>
      <c r="F64" s="76">
        <f t="shared" si="3"/>
        <v>0</v>
      </c>
      <c r="G64" s="77"/>
    </row>
    <row r="65" spans="1:7" s="85" customFormat="1" ht="12.75" x14ac:dyDescent="0.2">
      <c r="A65" s="350"/>
      <c r="B65" s="348"/>
      <c r="C65" s="349"/>
      <c r="D65" s="351"/>
      <c r="E65" s="352"/>
      <c r="F65" s="76">
        <f t="shared" si="3"/>
        <v>0</v>
      </c>
      <c r="G65" s="77"/>
    </row>
    <row r="66" spans="1:7" s="85" customFormat="1" ht="12.75" x14ac:dyDescent="0.2">
      <c r="A66" s="350"/>
      <c r="B66" s="348"/>
      <c r="C66" s="349"/>
      <c r="D66" s="351"/>
      <c r="E66" s="352"/>
      <c r="F66" s="76">
        <f t="shared" si="3"/>
        <v>0</v>
      </c>
      <c r="G66" s="77"/>
    </row>
    <row r="67" spans="1:7" s="85" customFormat="1" ht="12.75" x14ac:dyDescent="0.2">
      <c r="A67" s="350"/>
      <c r="B67" s="348"/>
      <c r="C67" s="349"/>
      <c r="D67" s="351"/>
      <c r="E67" s="352"/>
      <c r="F67" s="76">
        <f>TRUNC(D67*E67,2)</f>
        <v>0</v>
      </c>
      <c r="G67" s="77"/>
    </row>
    <row r="68" spans="1:7" s="85" customFormat="1" ht="12.75" x14ac:dyDescent="0.2">
      <c r="A68" s="350"/>
      <c r="B68" s="348"/>
      <c r="C68" s="349"/>
      <c r="D68" s="351"/>
      <c r="E68" s="352"/>
      <c r="F68" s="76">
        <f>TRUNC(D68*E68,2)</f>
        <v>0</v>
      </c>
      <c r="G68" s="77"/>
    </row>
    <row r="69" spans="1:7" s="85" customFormat="1" ht="12.75" x14ac:dyDescent="0.2">
      <c r="A69" s="350"/>
      <c r="B69" s="348"/>
      <c r="C69" s="349"/>
      <c r="D69" s="351"/>
      <c r="E69" s="352"/>
      <c r="F69" s="76">
        <f>TRUNC(D69*E69,2)</f>
        <v>0</v>
      </c>
      <c r="G69" s="77"/>
    </row>
    <row r="70" spans="1:7" s="85" customFormat="1" ht="12.75" x14ac:dyDescent="0.2">
      <c r="A70" s="350"/>
      <c r="B70" s="348"/>
      <c r="C70" s="349"/>
      <c r="D70" s="351"/>
      <c r="E70" s="352"/>
      <c r="F70" s="76">
        <f>TRUNC(D70*E70,2)</f>
        <v>0</v>
      </c>
      <c r="G70" s="77"/>
    </row>
    <row r="71" spans="1:7" s="85" customFormat="1" ht="12.75" x14ac:dyDescent="0.2">
      <c r="A71" s="350"/>
      <c r="B71" s="348"/>
      <c r="C71" s="349"/>
      <c r="D71" s="351"/>
      <c r="E71" s="352"/>
      <c r="F71" s="76">
        <f>TRUNC(D71*E71,2)</f>
        <v>0</v>
      </c>
      <c r="G71" s="77"/>
    </row>
    <row r="72" spans="1:7" s="85" customFormat="1" ht="12.75" x14ac:dyDescent="0.2">
      <c r="A72" s="350"/>
      <c r="B72" s="348"/>
      <c r="C72" s="349"/>
      <c r="D72" s="351"/>
      <c r="E72" s="352"/>
      <c r="F72" s="76">
        <f t="shared" si="3"/>
        <v>0</v>
      </c>
      <c r="G72" s="77"/>
    </row>
    <row r="73" spans="1:7" s="85" customFormat="1" ht="12.75" x14ac:dyDescent="0.2">
      <c r="A73" s="350"/>
      <c r="B73" s="348"/>
      <c r="C73" s="349"/>
      <c r="D73" s="351"/>
      <c r="E73" s="352"/>
      <c r="F73" s="76">
        <f t="shared" si="3"/>
        <v>0</v>
      </c>
      <c r="G73" s="77"/>
    </row>
    <row r="74" spans="1:7" s="85" customFormat="1" ht="12.75" x14ac:dyDescent="0.2">
      <c r="A74" s="350"/>
      <c r="B74" s="348"/>
      <c r="C74" s="349"/>
      <c r="D74" s="351"/>
      <c r="E74" s="352"/>
      <c r="F74" s="76">
        <f t="shared" si="3"/>
        <v>0</v>
      </c>
      <c r="G74" s="77"/>
    </row>
    <row r="75" spans="1:7" s="85" customFormat="1" ht="12.75" x14ac:dyDescent="0.2">
      <c r="A75" s="350"/>
      <c r="B75" s="348"/>
      <c r="C75" s="349"/>
      <c r="D75" s="351"/>
      <c r="E75" s="352"/>
      <c r="F75" s="76">
        <f t="shared" si="3"/>
        <v>0</v>
      </c>
      <c r="G75" s="77"/>
    </row>
    <row r="76" spans="1:7" s="85" customFormat="1" ht="12.75" x14ac:dyDescent="0.2">
      <c r="A76" s="350"/>
      <c r="B76" s="348"/>
      <c r="C76" s="349"/>
      <c r="D76" s="351"/>
      <c r="E76" s="352"/>
      <c r="F76" s="76">
        <f t="shared" si="3"/>
        <v>0</v>
      </c>
      <c r="G76" s="77"/>
    </row>
    <row r="77" spans="1:7" s="85" customFormat="1" ht="12.75" x14ac:dyDescent="0.2">
      <c r="A77" s="350"/>
      <c r="B77" s="348"/>
      <c r="C77" s="349"/>
      <c r="D77" s="351"/>
      <c r="E77" s="352"/>
      <c r="F77" s="76">
        <f t="shared" si="3"/>
        <v>0</v>
      </c>
      <c r="G77" s="77"/>
    </row>
    <row r="78" spans="1:7" s="85" customFormat="1" ht="6" customHeight="1" x14ac:dyDescent="0.2">
      <c r="A78" s="78"/>
      <c r="B78" s="78"/>
      <c r="C78" s="78"/>
      <c r="D78" s="78"/>
      <c r="E78" s="78"/>
      <c r="F78" s="78"/>
      <c r="G78" s="77"/>
    </row>
    <row r="79" spans="1:7" s="85" customFormat="1" ht="15" customHeight="1" x14ac:dyDescent="0.2">
      <c r="A79" s="89" t="s">
        <v>512</v>
      </c>
      <c r="B79" s="90"/>
      <c r="C79" s="90"/>
      <c r="D79" s="90"/>
      <c r="E79" s="91">
        <f>LEN(A80)</f>
        <v>0</v>
      </c>
      <c r="F79" s="92" t="s">
        <v>757</v>
      </c>
      <c r="G79" s="77"/>
    </row>
    <row r="80" spans="1:7" s="77" customFormat="1" ht="336" customHeight="1" x14ac:dyDescent="0.2">
      <c r="A80" s="525"/>
      <c r="B80" s="525"/>
      <c r="C80" s="525"/>
      <c r="D80" s="525"/>
      <c r="E80" s="525"/>
      <c r="F80" s="525"/>
    </row>
    <row r="81" spans="1:7" s="85" customFormat="1" ht="6" customHeight="1" x14ac:dyDescent="0.2">
      <c r="A81" s="78"/>
      <c r="B81" s="78"/>
      <c r="C81" s="78"/>
      <c r="D81" s="78"/>
      <c r="E81" s="78"/>
      <c r="F81" s="78"/>
      <c r="G81" s="77"/>
    </row>
    <row r="82" spans="1:7" ht="27.6" customHeight="1" x14ac:dyDescent="0.2">
      <c r="A82" s="432" t="s">
        <v>519</v>
      </c>
      <c r="B82" s="433"/>
      <c r="C82" s="433"/>
      <c r="D82" s="433"/>
      <c r="E82" s="526">
        <f>F85+F86+F87+F88+F89</f>
        <v>0</v>
      </c>
      <c r="F82" s="527"/>
    </row>
    <row r="83" spans="1:7" s="85" customFormat="1" ht="6" customHeight="1" x14ac:dyDescent="0.2">
      <c r="A83" s="78"/>
      <c r="B83" s="78"/>
      <c r="C83" s="78"/>
      <c r="D83" s="78"/>
      <c r="E83" s="78"/>
      <c r="F83" s="78"/>
      <c r="G83" s="77"/>
    </row>
    <row r="84" spans="1:7" s="85" customFormat="1" ht="33.75" x14ac:dyDescent="0.2">
      <c r="A84" s="86" t="s">
        <v>511</v>
      </c>
      <c r="B84" s="88" t="s">
        <v>510</v>
      </c>
      <c r="C84" s="88" t="s">
        <v>508</v>
      </c>
      <c r="D84" s="88" t="s">
        <v>484</v>
      </c>
      <c r="E84" s="88" t="s">
        <v>509</v>
      </c>
      <c r="F84" s="87" t="s">
        <v>507</v>
      </c>
      <c r="G84" s="77"/>
    </row>
    <row r="85" spans="1:7" s="85" customFormat="1" ht="12.75" x14ac:dyDescent="0.2">
      <c r="A85" s="350"/>
      <c r="B85" s="348"/>
      <c r="C85" s="349" t="s">
        <v>135</v>
      </c>
      <c r="D85" s="351"/>
      <c r="E85" s="352"/>
      <c r="F85" s="76">
        <f>TRUNC(D85*E85,2)</f>
        <v>0</v>
      </c>
      <c r="G85" s="77"/>
    </row>
    <row r="86" spans="1:7" s="85" customFormat="1" ht="12.75" x14ac:dyDescent="0.2">
      <c r="A86" s="350"/>
      <c r="B86" s="348"/>
      <c r="C86" s="349"/>
      <c r="D86" s="351"/>
      <c r="E86" s="352"/>
      <c r="F86" s="76">
        <f t="shared" ref="F86:F87" si="4">TRUNC(D86*E86,2)</f>
        <v>0</v>
      </c>
      <c r="G86" s="77"/>
    </row>
    <row r="87" spans="1:7" s="85" customFormat="1" ht="12.75" x14ac:dyDescent="0.2">
      <c r="A87" s="350"/>
      <c r="B87" s="348"/>
      <c r="C87" s="349"/>
      <c r="D87" s="351"/>
      <c r="E87" s="352"/>
      <c r="F87" s="76">
        <f t="shared" si="4"/>
        <v>0</v>
      </c>
      <c r="G87" s="77"/>
    </row>
    <row r="88" spans="1:7" s="85" customFormat="1" ht="12.75" x14ac:dyDescent="0.2">
      <c r="A88" s="350"/>
      <c r="B88" s="348"/>
      <c r="C88" s="349"/>
      <c r="D88" s="351"/>
      <c r="E88" s="352"/>
      <c r="F88" s="76">
        <f>TRUNC(D88*E88,2)</f>
        <v>0</v>
      </c>
      <c r="G88" s="77"/>
    </row>
    <row r="89" spans="1:7" s="85" customFormat="1" ht="12.75" x14ac:dyDescent="0.2">
      <c r="A89" s="350"/>
      <c r="B89" s="348"/>
      <c r="C89" s="349"/>
      <c r="D89" s="351"/>
      <c r="E89" s="352"/>
      <c r="F89" s="76">
        <f>TRUNC(D89*E89,2)</f>
        <v>0</v>
      </c>
      <c r="G89" s="77"/>
    </row>
    <row r="90" spans="1:7" s="85" customFormat="1" ht="6" customHeight="1" x14ac:dyDescent="0.2">
      <c r="A90" s="78"/>
      <c r="B90" s="78"/>
      <c r="C90" s="78"/>
      <c r="D90" s="78"/>
      <c r="E90" s="78"/>
      <c r="F90" s="78"/>
      <c r="G90" s="77"/>
    </row>
    <row r="91" spans="1:7" s="85" customFormat="1" ht="15" customHeight="1" x14ac:dyDescent="0.2">
      <c r="A91" s="89" t="s">
        <v>512</v>
      </c>
      <c r="B91" s="90"/>
      <c r="C91" s="90"/>
      <c r="D91" s="90"/>
      <c r="E91" s="91">
        <f>LEN(A92)</f>
        <v>0</v>
      </c>
      <c r="F91" s="92" t="s">
        <v>39</v>
      </c>
      <c r="G91" s="77"/>
    </row>
    <row r="92" spans="1:7" s="77" customFormat="1" ht="90.6" customHeight="1" x14ac:dyDescent="0.2">
      <c r="A92" s="525"/>
      <c r="B92" s="525"/>
      <c r="C92" s="525"/>
      <c r="D92" s="525"/>
      <c r="E92" s="525"/>
      <c r="F92" s="525"/>
    </row>
    <row r="93" spans="1:7" s="85" customFormat="1" ht="6" customHeight="1" x14ac:dyDescent="0.2">
      <c r="A93" s="78"/>
      <c r="B93" s="78"/>
      <c r="C93" s="78"/>
      <c r="D93" s="78"/>
      <c r="E93" s="78"/>
      <c r="F93" s="78"/>
      <c r="G93" s="77"/>
    </row>
    <row r="97" s="78" customFormat="1" x14ac:dyDescent="0.2"/>
    <row r="98" s="78" customFormat="1" x14ac:dyDescent="0.2"/>
    <row r="99" s="78" customFormat="1" x14ac:dyDescent="0.2"/>
    <row r="100" s="78" customFormat="1" x14ac:dyDescent="0.2"/>
    <row r="101" s="78" customFormat="1" x14ac:dyDescent="0.2"/>
    <row r="102" s="78" customFormat="1" x14ac:dyDescent="0.2"/>
    <row r="103" s="78" customFormat="1" x14ac:dyDescent="0.2"/>
    <row r="104" s="78" customFormat="1" x14ac:dyDescent="0.2"/>
    <row r="105" s="78" customFormat="1" x14ac:dyDescent="0.2"/>
    <row r="106" s="78" customFormat="1" x14ac:dyDescent="0.2"/>
    <row r="107" s="78" customFormat="1" x14ac:dyDescent="0.2"/>
    <row r="108" s="78" customFormat="1" x14ac:dyDescent="0.2"/>
    <row r="109" s="78" customFormat="1" x14ac:dyDescent="0.2"/>
    <row r="110" s="78" customFormat="1" x14ac:dyDescent="0.2"/>
    <row r="111" s="78" customFormat="1" x14ac:dyDescent="0.2"/>
    <row r="112" s="78" customFormat="1" x14ac:dyDescent="0.2"/>
    <row r="113" s="78" customFormat="1" x14ac:dyDescent="0.2"/>
    <row r="114" s="78" customFormat="1" x14ac:dyDescent="0.2"/>
    <row r="115" s="78" customFormat="1" x14ac:dyDescent="0.2"/>
    <row r="116" s="78" customFormat="1" x14ac:dyDescent="0.2"/>
    <row r="117" s="78" customFormat="1" x14ac:dyDescent="0.2"/>
    <row r="118" s="78" customFormat="1" x14ac:dyDescent="0.2"/>
    <row r="119" s="78" customFormat="1" x14ac:dyDescent="0.2"/>
    <row r="120" s="78" customFormat="1" x14ac:dyDescent="0.2"/>
    <row r="121" s="78" customFormat="1" x14ac:dyDescent="0.2"/>
    <row r="122" s="78" customFormat="1" x14ac:dyDescent="0.2"/>
    <row r="123" s="78" customFormat="1" x14ac:dyDescent="0.2"/>
    <row r="124" s="78" customFormat="1" x14ac:dyDescent="0.2"/>
    <row r="125" s="78" customFormat="1" x14ac:dyDescent="0.2"/>
    <row r="126" s="78" customFormat="1" x14ac:dyDescent="0.2"/>
    <row r="127" s="78" customFormat="1" x14ac:dyDescent="0.2"/>
    <row r="128" s="78" customFormat="1" x14ac:dyDescent="0.2"/>
    <row r="129" s="78" customFormat="1" x14ac:dyDescent="0.2"/>
    <row r="130" s="78" customFormat="1" x14ac:dyDescent="0.2"/>
    <row r="131" s="78" customFormat="1" x14ac:dyDescent="0.2"/>
    <row r="132" s="78" customFormat="1" x14ac:dyDescent="0.2"/>
    <row r="133" s="78" customFormat="1" x14ac:dyDescent="0.2"/>
    <row r="134" s="78" customFormat="1" x14ac:dyDescent="0.2"/>
    <row r="135" s="78" customFormat="1" x14ac:dyDescent="0.2"/>
    <row r="136" s="78" customFormat="1" x14ac:dyDescent="0.2"/>
    <row r="137" s="78" customFormat="1" x14ac:dyDescent="0.2"/>
    <row r="138" s="78" customFormat="1" x14ac:dyDescent="0.2"/>
    <row r="139" s="78" customFormat="1" x14ac:dyDescent="0.2"/>
    <row r="140" s="78" customFormat="1" x14ac:dyDescent="0.2"/>
    <row r="141" s="78" customFormat="1" x14ac:dyDescent="0.2"/>
    <row r="142" s="78" customFormat="1" x14ac:dyDescent="0.2"/>
    <row r="143" s="78" customFormat="1" x14ac:dyDescent="0.2"/>
    <row r="144" s="78" customFormat="1" x14ac:dyDescent="0.2"/>
    <row r="145" s="78" customFormat="1" x14ac:dyDescent="0.2"/>
    <row r="146" s="78" customFormat="1" x14ac:dyDescent="0.2"/>
    <row r="147" s="78" customFormat="1" x14ac:dyDescent="0.2"/>
    <row r="148" s="78" customFormat="1" x14ac:dyDescent="0.2"/>
    <row r="149" s="78" customFormat="1" x14ac:dyDescent="0.2"/>
    <row r="150" s="78" customFormat="1" x14ac:dyDescent="0.2"/>
    <row r="151" s="78" customFormat="1" x14ac:dyDescent="0.2"/>
    <row r="152" s="78" customFormat="1" x14ac:dyDescent="0.2"/>
    <row r="153" s="78" customFormat="1" x14ac:dyDescent="0.2"/>
    <row r="154" s="78" customFormat="1" x14ac:dyDescent="0.2"/>
    <row r="155" s="78" customFormat="1" x14ac:dyDescent="0.2"/>
    <row r="156" s="78" customFormat="1" x14ac:dyDescent="0.2"/>
    <row r="157" s="78" customFormat="1" x14ac:dyDescent="0.2"/>
    <row r="158" s="78" customFormat="1" x14ac:dyDescent="0.2"/>
    <row r="159" s="78" customFormat="1" x14ac:dyDescent="0.2"/>
    <row r="160" s="78" customFormat="1" x14ac:dyDescent="0.2"/>
    <row r="161" s="78" customFormat="1" x14ac:dyDescent="0.2"/>
    <row r="162" s="78" customFormat="1" x14ac:dyDescent="0.2"/>
    <row r="163" s="78" customFormat="1" x14ac:dyDescent="0.2"/>
    <row r="164" s="78" customFormat="1" x14ac:dyDescent="0.2"/>
    <row r="165" s="78" customFormat="1" x14ac:dyDescent="0.2"/>
    <row r="166" s="78" customFormat="1" x14ac:dyDescent="0.2"/>
    <row r="167" s="78" customFormat="1" x14ac:dyDescent="0.2"/>
    <row r="168" s="78" customFormat="1" x14ac:dyDescent="0.2"/>
    <row r="169" s="78" customFormat="1" x14ac:dyDescent="0.2"/>
    <row r="170" s="78" customFormat="1" x14ac:dyDescent="0.2"/>
    <row r="171" s="78" customFormat="1" x14ac:dyDescent="0.2"/>
    <row r="172" s="78" customFormat="1" x14ac:dyDescent="0.2"/>
    <row r="173" s="78" customFormat="1" x14ac:dyDescent="0.2"/>
    <row r="174" s="78" customFormat="1" x14ac:dyDescent="0.2"/>
    <row r="175" s="78" customFormat="1" x14ac:dyDescent="0.2"/>
    <row r="176" s="78" customFormat="1" x14ac:dyDescent="0.2"/>
    <row r="177" s="78" customFormat="1" x14ac:dyDescent="0.2"/>
    <row r="178" s="78" customFormat="1" x14ac:dyDescent="0.2"/>
    <row r="179" s="78" customFormat="1" x14ac:dyDescent="0.2"/>
    <row r="180" s="78" customFormat="1" x14ac:dyDescent="0.2"/>
    <row r="181" s="78" customFormat="1" x14ac:dyDescent="0.2"/>
    <row r="182" s="78" customFormat="1" x14ac:dyDescent="0.2"/>
    <row r="183" s="78" customFormat="1" x14ac:dyDescent="0.2"/>
    <row r="184" s="78" customFormat="1" x14ac:dyDescent="0.2"/>
    <row r="185" s="78" customFormat="1" x14ac:dyDescent="0.2"/>
    <row r="186" s="78" customFormat="1" x14ac:dyDescent="0.2"/>
    <row r="187" s="78" customFormat="1" x14ac:dyDescent="0.2"/>
    <row r="188" s="78" customFormat="1" x14ac:dyDescent="0.2"/>
    <row r="189" s="78" customFormat="1" x14ac:dyDescent="0.2"/>
    <row r="190" s="78" customFormat="1" x14ac:dyDescent="0.2"/>
    <row r="191" s="78" customFormat="1" x14ac:dyDescent="0.2"/>
    <row r="192" s="78" customFormat="1" x14ac:dyDescent="0.2"/>
    <row r="193" s="78" customFormat="1" x14ac:dyDescent="0.2"/>
    <row r="194" s="78" customFormat="1" x14ac:dyDescent="0.2"/>
    <row r="195" s="78" customFormat="1" x14ac:dyDescent="0.2"/>
    <row r="196" s="78" customFormat="1" x14ac:dyDescent="0.2"/>
    <row r="197" s="78" customFormat="1" x14ac:dyDescent="0.2"/>
    <row r="198" s="78" customFormat="1" x14ac:dyDescent="0.2"/>
    <row r="199" s="78" customFormat="1" x14ac:dyDescent="0.2"/>
    <row r="200" s="78" customFormat="1" x14ac:dyDescent="0.2"/>
    <row r="201" s="78" customFormat="1" x14ac:dyDescent="0.2"/>
    <row r="202" s="78" customFormat="1" x14ac:dyDescent="0.2"/>
    <row r="203" s="78" customFormat="1" x14ac:dyDescent="0.2"/>
    <row r="204" s="78" customFormat="1" x14ac:dyDescent="0.2"/>
    <row r="205" s="78" customFormat="1" x14ac:dyDescent="0.2"/>
    <row r="206" s="78" customFormat="1" x14ac:dyDescent="0.2"/>
    <row r="207" s="78" customFormat="1" x14ac:dyDescent="0.2"/>
    <row r="208" s="78" customFormat="1" x14ac:dyDescent="0.2"/>
    <row r="209" s="78" customFormat="1" x14ac:dyDescent="0.2"/>
    <row r="210" s="78" customFormat="1" x14ac:dyDescent="0.2"/>
    <row r="211" s="78" customFormat="1" x14ac:dyDescent="0.2"/>
    <row r="212" s="78" customFormat="1" x14ac:dyDescent="0.2"/>
    <row r="213" s="78" customFormat="1" x14ac:dyDescent="0.2"/>
    <row r="214" s="78" customFormat="1" x14ac:dyDescent="0.2"/>
    <row r="215" s="78" customFormat="1" x14ac:dyDescent="0.2"/>
    <row r="216" s="78" customFormat="1" x14ac:dyDescent="0.2"/>
    <row r="217" s="78" customFormat="1" x14ac:dyDescent="0.2"/>
    <row r="218" s="78" customFormat="1" x14ac:dyDescent="0.2"/>
    <row r="219" s="78" customFormat="1" x14ac:dyDescent="0.2"/>
    <row r="220" s="78" customFormat="1" x14ac:dyDescent="0.2"/>
    <row r="221" s="78" customFormat="1" x14ac:dyDescent="0.2"/>
    <row r="222" s="78" customFormat="1" x14ac:dyDescent="0.2"/>
    <row r="223" s="78" customFormat="1" x14ac:dyDescent="0.2"/>
    <row r="224" s="78" customFormat="1" x14ac:dyDescent="0.2"/>
    <row r="225" s="78" customFormat="1" x14ac:dyDescent="0.2"/>
    <row r="226" s="78" customFormat="1" x14ac:dyDescent="0.2"/>
    <row r="227" s="78" customFormat="1" x14ac:dyDescent="0.2"/>
    <row r="228" s="78" customFormat="1" x14ac:dyDescent="0.2"/>
  </sheetData>
  <sheetProtection password="AAD1" sheet="1" objects="1" scenarios="1" selectLockedCells="1"/>
  <mergeCells count="18">
    <mergeCell ref="A82:D82"/>
    <mergeCell ref="A80:F80"/>
    <mergeCell ref="A92:F92"/>
    <mergeCell ref="E60:F60"/>
    <mergeCell ref="E82:F82"/>
    <mergeCell ref="A58:F58"/>
    <mergeCell ref="E28:F28"/>
    <mergeCell ref="E16:F16"/>
    <mergeCell ref="E11:F11"/>
    <mergeCell ref="A1:E1"/>
    <mergeCell ref="E3:F3"/>
    <mergeCell ref="A16:D16"/>
    <mergeCell ref="A11:D11"/>
    <mergeCell ref="A28:D28"/>
    <mergeCell ref="E4:F4"/>
    <mergeCell ref="A4:D4"/>
    <mergeCell ref="E6:F6"/>
    <mergeCell ref="A26:F26"/>
  </mergeCells>
  <conditionalFormatting sqref="C14:D14">
    <cfRule type="expression" dxfId="151" priority="52">
      <formula>#REF!="Flat rate"</formula>
    </cfRule>
  </conditionalFormatting>
  <conditionalFormatting sqref="E14">
    <cfRule type="containsBlanks" dxfId="150" priority="7">
      <formula>LEN(TRIM(E14))=0</formula>
    </cfRule>
    <cfRule type="notContainsBlanks" dxfId="149" priority="11">
      <formula>LEN(TRIM(E14))&gt;0</formula>
    </cfRule>
  </conditionalFormatting>
  <conditionalFormatting sqref="E9">
    <cfRule type="notContainsBlanks" dxfId="148" priority="10">
      <formula>LEN(TRIM(E9))&gt;0</formula>
    </cfRule>
    <cfRule type="containsBlanks" dxfId="147" priority="56">
      <formula>LEN(TRIM(E9))=0</formula>
    </cfRule>
  </conditionalFormatting>
  <conditionalFormatting sqref="A4:D4">
    <cfRule type="containsBlanks" dxfId="146" priority="55">
      <formula>LEN(TRIM(A4))=0</formula>
    </cfRule>
  </conditionalFormatting>
  <conditionalFormatting sqref="B19:C23">
    <cfRule type="containsBlanks" dxfId="145" priority="6">
      <formula>LEN(TRIM(B19))=0</formula>
    </cfRule>
  </conditionalFormatting>
  <conditionalFormatting sqref="B31:C55">
    <cfRule type="containsBlanks" dxfId="144" priority="5">
      <formula>LEN(TRIM(B31))=0</formula>
    </cfRule>
  </conditionalFormatting>
  <conditionalFormatting sqref="B63:C77">
    <cfRule type="containsBlanks" dxfId="143" priority="4">
      <formula>LEN(TRIM(B63))=0</formula>
    </cfRule>
  </conditionalFormatting>
  <conditionalFormatting sqref="B85:C89">
    <cfRule type="containsBlanks" dxfId="142" priority="2">
      <formula>LEN(TRIM(B85))=0</formula>
    </cfRule>
    <cfRule type="containsBlanks" dxfId="141" priority="3">
      <formula>LEN(TRIM(B85))=0</formula>
    </cfRule>
  </conditionalFormatting>
  <conditionalFormatting sqref="A19:A23 D19:E23 A26:F26 A31:A55 D31:E55 A58:F58 A63:A77 D63:E77 A80:F80 A85:A89 D85:E89 A92:F92">
    <cfRule type="containsBlanks" dxfId="140" priority="1">
      <formula>LEN(TRIM(A19))=0</formula>
    </cfRule>
  </conditionalFormatting>
  <dataValidations count="5">
    <dataValidation type="list" allowBlank="1" showInputMessage="1" showErrorMessage="1" sqref="C14 C19:C23 C63:C77 C9 C85:C89 C31:C55" xr:uid="{00000000-0002-0000-0B00-000000000000}">
      <formula1>Unit</formula1>
    </dataValidation>
    <dataValidation type="list" allowBlank="1" showInputMessage="1" showErrorMessage="1" sqref="B9 B31:B55 B19:B23 B63:B77 B85:B89 B14" xr:uid="{00000000-0002-0000-0B00-000001000000}">
      <formula1>ActIDName</formula1>
    </dataValidation>
    <dataValidation type="textLength" operator="lessThanOrEqual" allowBlank="1" showInputMessage="1" showErrorMessage="1" errorTitle="Character limit!" error="Maximum number of characters is 500." sqref="A92:F92 A26:F26" xr:uid="{00000000-0002-0000-0B00-000002000000}">
      <formula1>500</formula1>
    </dataValidation>
    <dataValidation type="list" allowBlank="1" showInputMessage="1" showErrorMessage="1" sqref="A4" xr:uid="{00000000-0002-0000-0B00-000003000000}">
      <formula1>VAT</formula1>
    </dataValidation>
    <dataValidation type="textLength" operator="lessThanOrEqual" allowBlank="1" showInputMessage="1" showErrorMessage="1" errorTitle="Character limit!" error="Maximum number of characters is 2000." sqref="A80:F80 A58:F58" xr:uid="{00000000-0002-0000-0B00-000004000000}">
      <formula1>2000</formula1>
    </dataValidation>
  </dataValidations>
  <pageMargins left="0.7" right="0.7" top="0.75" bottom="0.75" header="0.3" footer="0.3"/>
  <pageSetup paperSize="9" scale="99" fitToHeight="0" orientation="portrait" r:id="rId1"/>
  <headerFooter>
    <oddFooter>&amp;C&amp;F&amp;R&amp;P</oddFooter>
  </headerFooter>
  <extLst>
    <ext xmlns:x14="http://schemas.microsoft.com/office/spreadsheetml/2009/9/main" uri="{78C0D931-6437-407d-A8EE-F0AAD7539E65}">
      <x14:conditionalFormattings>
        <x14:conditionalFormatting xmlns:xm="http://schemas.microsoft.com/office/excel/2006/main">
          <x14:cfRule type="expression" priority="20" id="{B36C5F16-D9E4-4A93-8309-F0CA2137BCCB}">
            <xm:f>AND('Hidden data'!$N$232&gt;50%, '2.Main data'!$A$13="PA4 | Enhancing cross-border cooperation of public authorities and people living in the border area")</xm:f>
            <x14:dxf>
              <font>
                <color rgb="FFFF0000"/>
              </font>
            </x14:dxf>
          </x14:cfRule>
          <xm:sqref>E82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5000000}">
          <x14:formula1>
            <xm:f>'Hidden data'!$K$262</xm:f>
          </x14:formula1>
          <xm:sqref>E14</xm:sqref>
        </x14:dataValidation>
        <x14:dataValidation type="list" allowBlank="1" showInputMessage="1" showErrorMessage="1" xr:uid="{00000000-0002-0000-0B00-000006000000}">
          <x14:formula1>
            <xm:f>'Hidden data'!$J$262:$J$263</xm:f>
          </x14:formula1>
          <xm:sqref>E9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28"/>
  <sheetViews>
    <sheetView showGridLines="0" view="pageBreakPreview" topLeftCell="A10" zoomScaleNormal="100" zoomScaleSheetLayoutView="100" workbookViewId="0">
      <selection activeCell="A13" sqref="A13:D13"/>
    </sheetView>
  </sheetViews>
  <sheetFormatPr defaultColWidth="9" defaultRowHeight="14.25" x14ac:dyDescent="0.2"/>
  <cols>
    <col min="1" max="1" width="16.625" style="78" customWidth="1"/>
    <col min="2" max="2" width="18.625" style="78" customWidth="1"/>
    <col min="3" max="4" width="8.625" style="78" customWidth="1"/>
    <col min="5" max="5" width="12.625" style="78" customWidth="1"/>
    <col min="6" max="6" width="14.625" style="78" customWidth="1"/>
    <col min="7" max="7" width="11.25" style="77" customWidth="1"/>
    <col min="8" max="8" width="16.625" style="78" hidden="1" customWidth="1"/>
    <col min="9" max="9" width="12.5" style="78" customWidth="1"/>
    <col min="10" max="16384" width="9" style="78"/>
  </cols>
  <sheetData>
    <row r="1" spans="1:9" s="106" customFormat="1" ht="48.6" customHeight="1" x14ac:dyDescent="0.2">
      <c r="A1" s="488" t="s">
        <v>794</v>
      </c>
      <c r="B1" s="488"/>
      <c r="C1" s="488"/>
      <c r="D1" s="488"/>
      <c r="E1" s="488"/>
      <c r="F1" s="74" t="str">
        <f>'Hidden data'!B212</f>
        <v xml:space="preserve">P2 - </v>
      </c>
      <c r="G1" s="105"/>
    </row>
    <row r="2" spans="1:9" ht="6" customHeight="1" x14ac:dyDescent="0.2"/>
    <row r="3" spans="1:9" ht="26.45" customHeight="1" thickBot="1" x14ac:dyDescent="0.25">
      <c r="A3" s="79" t="s">
        <v>570</v>
      </c>
      <c r="B3" s="80"/>
      <c r="C3" s="80"/>
      <c r="D3" s="81"/>
      <c r="E3" s="432" t="s">
        <v>385</v>
      </c>
      <c r="F3" s="528"/>
    </row>
    <row r="4" spans="1:9" ht="48.6" customHeight="1" thickBot="1" x14ac:dyDescent="0.25">
      <c r="A4" s="531" t="s">
        <v>874</v>
      </c>
      <c r="B4" s="532"/>
      <c r="C4" s="532"/>
      <c r="D4" s="533"/>
      <c r="E4" s="529">
        <f>SUM(E6,E11,E16,E28,E60,E82)</f>
        <v>0</v>
      </c>
      <c r="F4" s="530"/>
      <c r="I4" s="82"/>
    </row>
    <row r="5" spans="1:9" ht="6" customHeight="1" x14ac:dyDescent="0.2"/>
    <row r="6" spans="1:9" ht="20.100000000000001" customHeight="1" x14ac:dyDescent="0.2">
      <c r="A6" s="83" t="s">
        <v>506</v>
      </c>
      <c r="B6" s="84"/>
      <c r="C6" s="58"/>
      <c r="D6" s="57"/>
      <c r="E6" s="526">
        <f>SUM(F9)</f>
        <v>0</v>
      </c>
      <c r="F6" s="527"/>
    </row>
    <row r="7" spans="1:9" ht="6" customHeight="1" x14ac:dyDescent="0.2"/>
    <row r="8" spans="1:9" s="85" customFormat="1" ht="29.45" customHeight="1" thickBot="1" x14ac:dyDescent="0.25">
      <c r="A8" s="86" t="s">
        <v>511</v>
      </c>
      <c r="B8" s="88" t="s">
        <v>510</v>
      </c>
      <c r="C8" s="88" t="s">
        <v>508</v>
      </c>
      <c r="D8" s="88" t="s">
        <v>484</v>
      </c>
      <c r="E8" s="88" t="s">
        <v>783</v>
      </c>
      <c r="F8" s="87" t="s">
        <v>507</v>
      </c>
      <c r="G8" s="77"/>
    </row>
    <row r="9" spans="1:9" ht="27" customHeight="1" thickBot="1" x14ac:dyDescent="0.25">
      <c r="A9" s="213" t="s">
        <v>513</v>
      </c>
      <c r="B9" s="227" t="s">
        <v>532</v>
      </c>
      <c r="C9" s="209"/>
      <c r="D9" s="210"/>
      <c r="E9" s="347"/>
      <c r="F9" s="211">
        <f>(E16+E28+E60+E82)*E9</f>
        <v>0</v>
      </c>
    </row>
    <row r="10" spans="1:9" s="85" customFormat="1" ht="6" customHeight="1" x14ac:dyDescent="0.2">
      <c r="A10" s="78"/>
      <c r="B10" s="78"/>
      <c r="C10" s="78"/>
      <c r="D10" s="78"/>
      <c r="E10" s="78"/>
      <c r="F10" s="78"/>
      <c r="G10" s="77"/>
    </row>
    <row r="11" spans="1:9" ht="27.6" customHeight="1" x14ac:dyDescent="0.2">
      <c r="A11" s="432" t="s">
        <v>515</v>
      </c>
      <c r="B11" s="433"/>
      <c r="C11" s="433"/>
      <c r="D11" s="433"/>
      <c r="E11" s="526">
        <f>SUM(F14)</f>
        <v>0</v>
      </c>
      <c r="F11" s="527"/>
    </row>
    <row r="12" spans="1:9" s="85" customFormat="1" ht="6" customHeight="1" x14ac:dyDescent="0.2">
      <c r="A12" s="78"/>
      <c r="B12" s="78"/>
      <c r="C12" s="78"/>
      <c r="D12" s="78"/>
      <c r="E12" s="78"/>
      <c r="F12" s="78"/>
      <c r="G12" s="77"/>
    </row>
    <row r="13" spans="1:9" ht="33" customHeight="1" thickBot="1" x14ac:dyDescent="0.25">
      <c r="A13" s="86" t="s">
        <v>511</v>
      </c>
      <c r="B13" s="88" t="s">
        <v>510</v>
      </c>
      <c r="C13" s="88" t="s">
        <v>508</v>
      </c>
      <c r="D13" s="88" t="s">
        <v>484</v>
      </c>
      <c r="E13" s="88" t="s">
        <v>784</v>
      </c>
      <c r="F13" s="87" t="s">
        <v>507</v>
      </c>
    </row>
    <row r="14" spans="1:9" ht="46.9" customHeight="1" thickBot="1" x14ac:dyDescent="0.25">
      <c r="A14" s="212" t="s">
        <v>514</v>
      </c>
      <c r="B14" s="227" t="s">
        <v>532</v>
      </c>
      <c r="C14" s="209"/>
      <c r="D14" s="210"/>
      <c r="E14" s="347"/>
      <c r="F14" s="211">
        <f>TRUNC((E6*E14),1.5)</f>
        <v>0</v>
      </c>
      <c r="G14" s="93"/>
    </row>
    <row r="15" spans="1:9" s="85" customFormat="1" ht="6" customHeight="1" x14ac:dyDescent="0.2">
      <c r="A15" s="78"/>
      <c r="B15" s="78"/>
      <c r="C15" s="78"/>
      <c r="D15" s="78"/>
      <c r="E15" s="78"/>
      <c r="F15" s="78"/>
      <c r="G15" s="77"/>
    </row>
    <row r="16" spans="1:9" ht="27" customHeight="1" x14ac:dyDescent="0.2">
      <c r="A16" s="432" t="s">
        <v>516</v>
      </c>
      <c r="B16" s="433"/>
      <c r="C16" s="433"/>
      <c r="D16" s="433"/>
      <c r="E16" s="526">
        <f>SUM(F19:F23)</f>
        <v>0</v>
      </c>
      <c r="F16" s="527"/>
    </row>
    <row r="17" spans="1:7" s="85" customFormat="1" ht="6" customHeight="1" x14ac:dyDescent="0.2">
      <c r="A17" s="78"/>
      <c r="B17" s="78"/>
      <c r="C17" s="78"/>
      <c r="D17" s="78"/>
      <c r="E17" s="78"/>
      <c r="F17" s="78"/>
      <c r="G17" s="77"/>
    </row>
    <row r="18" spans="1:7" s="85" customFormat="1" ht="33.75" x14ac:dyDescent="0.2">
      <c r="A18" s="86" t="s">
        <v>511</v>
      </c>
      <c r="B18" s="88" t="s">
        <v>510</v>
      </c>
      <c r="C18" s="88" t="s">
        <v>508</v>
      </c>
      <c r="D18" s="88" t="s">
        <v>484</v>
      </c>
      <c r="E18" s="88" t="s">
        <v>509</v>
      </c>
      <c r="F18" s="87" t="s">
        <v>507</v>
      </c>
      <c r="G18" s="77"/>
    </row>
    <row r="19" spans="1:7" s="85" customFormat="1" ht="12.75" x14ac:dyDescent="0.2">
      <c r="A19" s="350"/>
      <c r="B19" s="348"/>
      <c r="C19" s="349"/>
      <c r="D19" s="351"/>
      <c r="E19" s="352"/>
      <c r="F19" s="76">
        <f>TRUNC(D19*E19,2)</f>
        <v>0</v>
      </c>
      <c r="G19" s="77"/>
    </row>
    <row r="20" spans="1:7" s="85" customFormat="1" ht="12.75" x14ac:dyDescent="0.2">
      <c r="A20" s="350"/>
      <c r="B20" s="348"/>
      <c r="C20" s="349"/>
      <c r="D20" s="351"/>
      <c r="E20" s="352"/>
      <c r="F20" s="76">
        <f>TRUNC(D20*E20,2)</f>
        <v>0</v>
      </c>
      <c r="G20" s="77"/>
    </row>
    <row r="21" spans="1:7" s="85" customFormat="1" ht="12.75" x14ac:dyDescent="0.2">
      <c r="A21" s="350"/>
      <c r="B21" s="348"/>
      <c r="C21" s="349"/>
      <c r="D21" s="351"/>
      <c r="E21" s="352"/>
      <c r="F21" s="76">
        <f>TRUNC(D21*E21,2)</f>
        <v>0</v>
      </c>
      <c r="G21" s="77"/>
    </row>
    <row r="22" spans="1:7" s="85" customFormat="1" ht="12.75" x14ac:dyDescent="0.2">
      <c r="A22" s="350"/>
      <c r="B22" s="348"/>
      <c r="C22" s="349"/>
      <c r="D22" s="351"/>
      <c r="E22" s="352"/>
      <c r="F22" s="76">
        <f>TRUNC(D22*E22,2)</f>
        <v>0</v>
      </c>
      <c r="G22" s="77"/>
    </row>
    <row r="23" spans="1:7" s="85" customFormat="1" ht="12.75" x14ac:dyDescent="0.2">
      <c r="A23" s="350"/>
      <c r="B23" s="348"/>
      <c r="C23" s="349"/>
      <c r="D23" s="351"/>
      <c r="E23" s="352"/>
      <c r="F23" s="76">
        <f>TRUNC(D23*E23,2)</f>
        <v>0</v>
      </c>
      <c r="G23" s="77"/>
    </row>
    <row r="24" spans="1:7" s="85" customFormat="1" ht="6" customHeight="1" x14ac:dyDescent="0.2">
      <c r="A24" s="78"/>
      <c r="B24" s="78"/>
      <c r="C24" s="78"/>
      <c r="D24" s="78"/>
      <c r="E24" s="78"/>
      <c r="F24" s="78"/>
      <c r="G24" s="77"/>
    </row>
    <row r="25" spans="1:7" s="85" customFormat="1" ht="15" customHeight="1" x14ac:dyDescent="0.2">
      <c r="A25" s="89" t="s">
        <v>512</v>
      </c>
      <c r="B25" s="90"/>
      <c r="C25" s="90"/>
      <c r="D25" s="90"/>
      <c r="E25" s="91">
        <f>LEN(A26)</f>
        <v>0</v>
      </c>
      <c r="F25" s="92" t="s">
        <v>39</v>
      </c>
      <c r="G25" s="77"/>
    </row>
    <row r="26" spans="1:7" s="77" customFormat="1" ht="83.45" customHeight="1" x14ac:dyDescent="0.2">
      <c r="A26" s="525"/>
      <c r="B26" s="525"/>
      <c r="C26" s="525"/>
      <c r="D26" s="525"/>
      <c r="E26" s="525"/>
      <c r="F26" s="525"/>
    </row>
    <row r="27" spans="1:7" s="85" customFormat="1" ht="6" customHeight="1" x14ac:dyDescent="0.2">
      <c r="A27" s="78"/>
      <c r="B27" s="78"/>
      <c r="C27" s="78"/>
      <c r="D27" s="78"/>
      <c r="E27" s="78"/>
      <c r="F27" s="78"/>
      <c r="G27" s="77"/>
    </row>
    <row r="28" spans="1:7" ht="28.15" customHeight="1" x14ac:dyDescent="0.2">
      <c r="A28" s="432" t="s">
        <v>517</v>
      </c>
      <c r="B28" s="433"/>
      <c r="C28" s="433"/>
      <c r="D28" s="433"/>
      <c r="E28" s="526">
        <f>SUM(F31:F55)</f>
        <v>0</v>
      </c>
      <c r="F28" s="527"/>
    </row>
    <row r="29" spans="1:7" s="85" customFormat="1" ht="6" customHeight="1" x14ac:dyDescent="0.2">
      <c r="A29" s="78"/>
      <c r="B29" s="78"/>
      <c r="C29" s="78"/>
      <c r="D29" s="78"/>
      <c r="E29" s="78"/>
      <c r="F29" s="78"/>
      <c r="G29" s="77"/>
    </row>
    <row r="30" spans="1:7" s="85" customFormat="1" ht="33.75" x14ac:dyDescent="0.2">
      <c r="A30" s="86" t="s">
        <v>511</v>
      </c>
      <c r="B30" s="88" t="s">
        <v>510</v>
      </c>
      <c r="C30" s="88" t="s">
        <v>508</v>
      </c>
      <c r="D30" s="88" t="s">
        <v>484</v>
      </c>
      <c r="E30" s="88" t="s">
        <v>509</v>
      </c>
      <c r="F30" s="87" t="s">
        <v>507</v>
      </c>
      <c r="G30" s="77"/>
    </row>
    <row r="31" spans="1:7" s="85" customFormat="1" ht="12.75" x14ac:dyDescent="0.2">
      <c r="A31" s="350"/>
      <c r="B31" s="348"/>
      <c r="C31" s="349"/>
      <c r="D31" s="351"/>
      <c r="E31" s="352"/>
      <c r="F31" s="76">
        <f>TRUNC(D31*E31,2)</f>
        <v>0</v>
      </c>
      <c r="G31" s="77"/>
    </row>
    <row r="32" spans="1:7" s="85" customFormat="1" ht="12.75" x14ac:dyDescent="0.2">
      <c r="A32" s="350"/>
      <c r="B32" s="348"/>
      <c r="C32" s="349"/>
      <c r="D32" s="351"/>
      <c r="E32" s="352"/>
      <c r="F32" s="76">
        <f t="shared" ref="F32:F55" si="0">TRUNC(D32*E32,2)</f>
        <v>0</v>
      </c>
      <c r="G32" s="77"/>
    </row>
    <row r="33" spans="1:7" s="85" customFormat="1" ht="12.75" x14ac:dyDescent="0.2">
      <c r="A33" s="350"/>
      <c r="B33" s="348"/>
      <c r="C33" s="349"/>
      <c r="D33" s="351"/>
      <c r="E33" s="352"/>
      <c r="F33" s="76">
        <f t="shared" si="0"/>
        <v>0</v>
      </c>
      <c r="G33" s="77"/>
    </row>
    <row r="34" spans="1:7" s="85" customFormat="1" ht="12.75" x14ac:dyDescent="0.2">
      <c r="A34" s="350"/>
      <c r="B34" s="348"/>
      <c r="C34" s="349"/>
      <c r="D34" s="351"/>
      <c r="E34" s="352"/>
      <c r="F34" s="76">
        <f t="shared" si="0"/>
        <v>0</v>
      </c>
      <c r="G34" s="77"/>
    </row>
    <row r="35" spans="1:7" s="85" customFormat="1" ht="12.75" x14ac:dyDescent="0.2">
      <c r="A35" s="350"/>
      <c r="B35" s="348"/>
      <c r="C35" s="349"/>
      <c r="D35" s="351"/>
      <c r="E35" s="352"/>
      <c r="F35" s="76">
        <f t="shared" si="0"/>
        <v>0</v>
      </c>
      <c r="G35" s="77"/>
    </row>
    <row r="36" spans="1:7" s="85" customFormat="1" ht="12.75" x14ac:dyDescent="0.2">
      <c r="A36" s="350"/>
      <c r="B36" s="348"/>
      <c r="C36" s="349"/>
      <c r="D36" s="351"/>
      <c r="E36" s="352"/>
      <c r="F36" s="76">
        <f t="shared" si="0"/>
        <v>0</v>
      </c>
      <c r="G36" s="77"/>
    </row>
    <row r="37" spans="1:7" s="85" customFormat="1" ht="12.75" x14ac:dyDescent="0.2">
      <c r="A37" s="350"/>
      <c r="B37" s="348"/>
      <c r="C37" s="349"/>
      <c r="D37" s="351"/>
      <c r="E37" s="352"/>
      <c r="F37" s="76">
        <f t="shared" si="0"/>
        <v>0</v>
      </c>
      <c r="G37" s="77"/>
    </row>
    <row r="38" spans="1:7" s="85" customFormat="1" ht="12.75" x14ac:dyDescent="0.2">
      <c r="A38" s="350"/>
      <c r="B38" s="348"/>
      <c r="C38" s="349"/>
      <c r="D38" s="351"/>
      <c r="E38" s="352"/>
      <c r="F38" s="76">
        <f t="shared" si="0"/>
        <v>0</v>
      </c>
      <c r="G38" s="77"/>
    </row>
    <row r="39" spans="1:7" s="85" customFormat="1" ht="12.75" x14ac:dyDescent="0.2">
      <c r="A39" s="350"/>
      <c r="B39" s="348"/>
      <c r="C39" s="349"/>
      <c r="D39" s="351"/>
      <c r="E39" s="352"/>
      <c r="F39" s="76">
        <f t="shared" si="0"/>
        <v>0</v>
      </c>
      <c r="G39" s="77"/>
    </row>
    <row r="40" spans="1:7" s="85" customFormat="1" ht="12.75" x14ac:dyDescent="0.2">
      <c r="A40" s="350"/>
      <c r="B40" s="348"/>
      <c r="C40" s="349"/>
      <c r="D40" s="351"/>
      <c r="E40" s="352"/>
      <c r="F40" s="76">
        <f t="shared" si="0"/>
        <v>0</v>
      </c>
      <c r="G40" s="77"/>
    </row>
    <row r="41" spans="1:7" s="85" customFormat="1" ht="12.75" x14ac:dyDescent="0.2">
      <c r="A41" s="350"/>
      <c r="B41" s="348"/>
      <c r="C41" s="349"/>
      <c r="D41" s="351"/>
      <c r="E41" s="352"/>
      <c r="F41" s="76">
        <f t="shared" si="0"/>
        <v>0</v>
      </c>
      <c r="G41" s="77"/>
    </row>
    <row r="42" spans="1:7" s="85" customFormat="1" ht="12.75" x14ac:dyDescent="0.2">
      <c r="A42" s="350"/>
      <c r="B42" s="348"/>
      <c r="C42" s="349"/>
      <c r="D42" s="351"/>
      <c r="E42" s="352"/>
      <c r="F42" s="76">
        <f t="shared" si="0"/>
        <v>0</v>
      </c>
      <c r="G42" s="77"/>
    </row>
    <row r="43" spans="1:7" s="85" customFormat="1" ht="12.75" x14ac:dyDescent="0.2">
      <c r="A43" s="350"/>
      <c r="B43" s="348"/>
      <c r="C43" s="349"/>
      <c r="D43" s="351"/>
      <c r="E43" s="352"/>
      <c r="F43" s="76">
        <f t="shared" si="0"/>
        <v>0</v>
      </c>
      <c r="G43" s="77"/>
    </row>
    <row r="44" spans="1:7" s="85" customFormat="1" ht="12.75" x14ac:dyDescent="0.2">
      <c r="A44" s="350"/>
      <c r="B44" s="348"/>
      <c r="C44" s="349"/>
      <c r="D44" s="351"/>
      <c r="E44" s="352"/>
      <c r="F44" s="76">
        <f t="shared" si="0"/>
        <v>0</v>
      </c>
      <c r="G44" s="77"/>
    </row>
    <row r="45" spans="1:7" s="85" customFormat="1" ht="12.75" x14ac:dyDescent="0.2">
      <c r="A45" s="350"/>
      <c r="B45" s="348"/>
      <c r="C45" s="349"/>
      <c r="D45" s="351"/>
      <c r="E45" s="352"/>
      <c r="F45" s="76">
        <f t="shared" si="0"/>
        <v>0</v>
      </c>
      <c r="G45" s="77"/>
    </row>
    <row r="46" spans="1:7" s="85" customFormat="1" ht="12.75" x14ac:dyDescent="0.2">
      <c r="A46" s="350"/>
      <c r="B46" s="348"/>
      <c r="C46" s="349"/>
      <c r="D46" s="351"/>
      <c r="E46" s="352"/>
      <c r="F46" s="76">
        <f t="shared" si="0"/>
        <v>0</v>
      </c>
      <c r="G46" s="77"/>
    </row>
    <row r="47" spans="1:7" s="85" customFormat="1" ht="12.75" x14ac:dyDescent="0.2">
      <c r="A47" s="350"/>
      <c r="B47" s="348"/>
      <c r="C47" s="349"/>
      <c r="D47" s="351"/>
      <c r="E47" s="352"/>
      <c r="F47" s="76">
        <f t="shared" si="0"/>
        <v>0</v>
      </c>
      <c r="G47" s="77"/>
    </row>
    <row r="48" spans="1:7" s="85" customFormat="1" ht="12.75" x14ac:dyDescent="0.2">
      <c r="A48" s="350"/>
      <c r="B48" s="348"/>
      <c r="C48" s="349"/>
      <c r="D48" s="351"/>
      <c r="E48" s="352"/>
      <c r="F48" s="76">
        <f t="shared" si="0"/>
        <v>0</v>
      </c>
      <c r="G48" s="77"/>
    </row>
    <row r="49" spans="1:7" s="85" customFormat="1" ht="12.75" x14ac:dyDescent="0.2">
      <c r="A49" s="350"/>
      <c r="B49" s="348"/>
      <c r="C49" s="349"/>
      <c r="D49" s="351"/>
      <c r="E49" s="352"/>
      <c r="F49" s="76">
        <f t="shared" si="0"/>
        <v>0</v>
      </c>
      <c r="G49" s="77"/>
    </row>
    <row r="50" spans="1:7" s="85" customFormat="1" ht="12.75" x14ac:dyDescent="0.2">
      <c r="A50" s="350"/>
      <c r="B50" s="348"/>
      <c r="C50" s="349"/>
      <c r="D50" s="351"/>
      <c r="E50" s="352"/>
      <c r="F50" s="76">
        <f t="shared" si="0"/>
        <v>0</v>
      </c>
      <c r="G50" s="77"/>
    </row>
    <row r="51" spans="1:7" s="85" customFormat="1" ht="12.75" x14ac:dyDescent="0.2">
      <c r="A51" s="350"/>
      <c r="B51" s="348"/>
      <c r="C51" s="349"/>
      <c r="D51" s="351"/>
      <c r="E51" s="352"/>
      <c r="F51" s="76">
        <f t="shared" si="0"/>
        <v>0</v>
      </c>
      <c r="G51" s="77"/>
    </row>
    <row r="52" spans="1:7" s="85" customFormat="1" ht="12.75" x14ac:dyDescent="0.2">
      <c r="A52" s="350"/>
      <c r="B52" s="348"/>
      <c r="C52" s="349"/>
      <c r="D52" s="351"/>
      <c r="E52" s="352"/>
      <c r="F52" s="76">
        <f t="shared" si="0"/>
        <v>0</v>
      </c>
      <c r="G52" s="77"/>
    </row>
    <row r="53" spans="1:7" s="85" customFormat="1" ht="12.75" x14ac:dyDescent="0.2">
      <c r="A53" s="350"/>
      <c r="B53" s="348"/>
      <c r="C53" s="349"/>
      <c r="D53" s="351"/>
      <c r="E53" s="352"/>
      <c r="F53" s="76">
        <f t="shared" si="0"/>
        <v>0</v>
      </c>
      <c r="G53" s="77"/>
    </row>
    <row r="54" spans="1:7" s="85" customFormat="1" ht="12.75" x14ac:dyDescent="0.2">
      <c r="A54" s="350"/>
      <c r="B54" s="348"/>
      <c r="C54" s="349"/>
      <c r="D54" s="351"/>
      <c r="E54" s="352"/>
      <c r="F54" s="76">
        <f t="shared" si="0"/>
        <v>0</v>
      </c>
      <c r="G54" s="77"/>
    </row>
    <row r="55" spans="1:7" s="85" customFormat="1" ht="12.75" x14ac:dyDescent="0.2">
      <c r="A55" s="350"/>
      <c r="B55" s="348"/>
      <c r="C55" s="349"/>
      <c r="D55" s="351"/>
      <c r="E55" s="352"/>
      <c r="F55" s="76">
        <f t="shared" si="0"/>
        <v>0</v>
      </c>
      <c r="G55" s="77"/>
    </row>
    <row r="56" spans="1:7" s="85" customFormat="1" ht="6" customHeight="1" x14ac:dyDescent="0.2">
      <c r="A56" s="78"/>
      <c r="B56" s="78"/>
      <c r="C56" s="78"/>
      <c r="D56" s="78"/>
      <c r="E56" s="78"/>
      <c r="F56" s="78"/>
      <c r="G56" s="77"/>
    </row>
    <row r="57" spans="1:7" s="85" customFormat="1" ht="15" customHeight="1" x14ac:dyDescent="0.2">
      <c r="A57" s="89" t="s">
        <v>512</v>
      </c>
      <c r="B57" s="90"/>
      <c r="C57" s="90"/>
      <c r="D57" s="90"/>
      <c r="E57" s="91">
        <f>LEN(A58)</f>
        <v>0</v>
      </c>
      <c r="F57" s="92" t="s">
        <v>757</v>
      </c>
      <c r="G57" s="77"/>
    </row>
    <row r="58" spans="1:7" s="283" customFormat="1" ht="312" customHeight="1" x14ac:dyDescent="0.2">
      <c r="A58" s="525"/>
      <c r="B58" s="525"/>
      <c r="C58" s="525"/>
      <c r="D58" s="525"/>
      <c r="E58" s="525"/>
      <c r="F58" s="525"/>
    </row>
    <row r="59" spans="1:7" s="85" customFormat="1" ht="6" customHeight="1" x14ac:dyDescent="0.2">
      <c r="A59" s="78"/>
      <c r="B59" s="78"/>
      <c r="C59" s="78"/>
      <c r="D59" s="78"/>
      <c r="E59" s="78"/>
      <c r="F59" s="78"/>
      <c r="G59" s="77"/>
    </row>
    <row r="60" spans="1:7" ht="20.100000000000001" customHeight="1" x14ac:dyDescent="0.2">
      <c r="A60" s="83" t="s">
        <v>518</v>
      </c>
      <c r="B60" s="84"/>
      <c r="C60" s="58"/>
      <c r="D60" s="57"/>
      <c r="E60" s="526">
        <f>SUM(F63:F77)</f>
        <v>0</v>
      </c>
      <c r="F60" s="527"/>
    </row>
    <row r="61" spans="1:7" s="85" customFormat="1" ht="6" customHeight="1" x14ac:dyDescent="0.2">
      <c r="A61" s="78"/>
      <c r="B61" s="78"/>
      <c r="C61" s="78"/>
      <c r="D61" s="78"/>
      <c r="E61" s="78"/>
      <c r="F61" s="78"/>
      <c r="G61" s="77"/>
    </row>
    <row r="62" spans="1:7" s="85" customFormat="1" ht="33.75" x14ac:dyDescent="0.2">
      <c r="A62" s="86" t="s">
        <v>511</v>
      </c>
      <c r="B62" s="88" t="s">
        <v>510</v>
      </c>
      <c r="C62" s="88" t="s">
        <v>508</v>
      </c>
      <c r="D62" s="88" t="s">
        <v>484</v>
      </c>
      <c r="E62" s="88" t="s">
        <v>509</v>
      </c>
      <c r="F62" s="87" t="s">
        <v>507</v>
      </c>
      <c r="G62" s="77"/>
    </row>
    <row r="63" spans="1:7" s="85" customFormat="1" ht="12.75" x14ac:dyDescent="0.2">
      <c r="A63" s="350"/>
      <c r="B63" s="348"/>
      <c r="C63" s="349"/>
      <c r="D63" s="351"/>
      <c r="E63" s="352"/>
      <c r="F63" s="76">
        <f t="shared" ref="F63:F77" si="1">TRUNC(D63*E63,2)</f>
        <v>0</v>
      </c>
      <c r="G63" s="77"/>
    </row>
    <row r="64" spans="1:7" s="85" customFormat="1" ht="12.75" x14ac:dyDescent="0.2">
      <c r="A64" s="350"/>
      <c r="B64" s="348"/>
      <c r="C64" s="349"/>
      <c r="D64" s="351"/>
      <c r="E64" s="352"/>
      <c r="F64" s="76">
        <f t="shared" si="1"/>
        <v>0</v>
      </c>
      <c r="G64" s="77"/>
    </row>
    <row r="65" spans="1:7" s="85" customFormat="1" ht="12.75" x14ac:dyDescent="0.2">
      <c r="A65" s="350"/>
      <c r="B65" s="348"/>
      <c r="C65" s="349"/>
      <c r="D65" s="351"/>
      <c r="E65" s="352"/>
      <c r="F65" s="76">
        <f t="shared" si="1"/>
        <v>0</v>
      </c>
      <c r="G65" s="77"/>
    </row>
    <row r="66" spans="1:7" s="85" customFormat="1" ht="12.75" x14ac:dyDescent="0.2">
      <c r="A66" s="350"/>
      <c r="B66" s="348"/>
      <c r="C66" s="349"/>
      <c r="D66" s="351"/>
      <c r="E66" s="352"/>
      <c r="F66" s="76">
        <f t="shared" si="1"/>
        <v>0</v>
      </c>
      <c r="G66" s="77"/>
    </row>
    <row r="67" spans="1:7" s="85" customFormat="1" ht="12.75" x14ac:dyDescent="0.2">
      <c r="A67" s="350"/>
      <c r="B67" s="348"/>
      <c r="C67" s="349"/>
      <c r="D67" s="351"/>
      <c r="E67" s="352"/>
      <c r="F67" s="76">
        <f>TRUNC(D67*E67,2)</f>
        <v>0</v>
      </c>
      <c r="G67" s="77"/>
    </row>
    <row r="68" spans="1:7" s="85" customFormat="1" ht="12.75" x14ac:dyDescent="0.2">
      <c r="A68" s="350"/>
      <c r="B68" s="348"/>
      <c r="C68" s="349"/>
      <c r="D68" s="351"/>
      <c r="E68" s="352"/>
      <c r="F68" s="76">
        <f>TRUNC(D68*E68,2)</f>
        <v>0</v>
      </c>
      <c r="G68" s="77"/>
    </row>
    <row r="69" spans="1:7" s="85" customFormat="1" ht="12.75" x14ac:dyDescent="0.2">
      <c r="A69" s="350"/>
      <c r="B69" s="348"/>
      <c r="C69" s="349"/>
      <c r="D69" s="351"/>
      <c r="E69" s="352"/>
      <c r="F69" s="76">
        <f>TRUNC(D69*E69,2)</f>
        <v>0</v>
      </c>
      <c r="G69" s="77"/>
    </row>
    <row r="70" spans="1:7" s="85" customFormat="1" ht="12.75" x14ac:dyDescent="0.2">
      <c r="A70" s="350"/>
      <c r="B70" s="348"/>
      <c r="C70" s="349"/>
      <c r="D70" s="351"/>
      <c r="E70" s="352"/>
      <c r="F70" s="76">
        <f>TRUNC(D70*E70,2)</f>
        <v>0</v>
      </c>
      <c r="G70" s="77"/>
    </row>
    <row r="71" spans="1:7" s="85" customFormat="1" ht="12.75" x14ac:dyDescent="0.2">
      <c r="A71" s="350"/>
      <c r="B71" s="348"/>
      <c r="C71" s="349"/>
      <c r="D71" s="351"/>
      <c r="E71" s="352"/>
      <c r="F71" s="76">
        <f>TRUNC(D71*E71,2)</f>
        <v>0</v>
      </c>
      <c r="G71" s="77"/>
    </row>
    <row r="72" spans="1:7" s="85" customFormat="1" ht="12.75" x14ac:dyDescent="0.2">
      <c r="A72" s="350"/>
      <c r="B72" s="348"/>
      <c r="C72" s="349"/>
      <c r="D72" s="351"/>
      <c r="E72" s="352"/>
      <c r="F72" s="76">
        <f t="shared" si="1"/>
        <v>0</v>
      </c>
      <c r="G72" s="77"/>
    </row>
    <row r="73" spans="1:7" s="85" customFormat="1" ht="12.75" x14ac:dyDescent="0.2">
      <c r="A73" s="350"/>
      <c r="B73" s="348"/>
      <c r="C73" s="349"/>
      <c r="D73" s="351"/>
      <c r="E73" s="352"/>
      <c r="F73" s="76">
        <f t="shared" si="1"/>
        <v>0</v>
      </c>
      <c r="G73" s="77"/>
    </row>
    <row r="74" spans="1:7" s="85" customFormat="1" ht="12.75" x14ac:dyDescent="0.2">
      <c r="A74" s="350"/>
      <c r="B74" s="348"/>
      <c r="C74" s="349"/>
      <c r="D74" s="351"/>
      <c r="E74" s="352"/>
      <c r="F74" s="76">
        <f t="shared" si="1"/>
        <v>0</v>
      </c>
      <c r="G74" s="77"/>
    </row>
    <row r="75" spans="1:7" s="85" customFormat="1" ht="12.75" x14ac:dyDescent="0.2">
      <c r="A75" s="350"/>
      <c r="B75" s="348"/>
      <c r="C75" s="349"/>
      <c r="D75" s="351"/>
      <c r="E75" s="352"/>
      <c r="F75" s="76">
        <f t="shared" si="1"/>
        <v>0</v>
      </c>
      <c r="G75" s="77"/>
    </row>
    <row r="76" spans="1:7" s="85" customFormat="1" ht="12.75" x14ac:dyDescent="0.2">
      <c r="A76" s="350"/>
      <c r="B76" s="348"/>
      <c r="C76" s="349"/>
      <c r="D76" s="351"/>
      <c r="E76" s="352"/>
      <c r="F76" s="76">
        <f t="shared" si="1"/>
        <v>0</v>
      </c>
      <c r="G76" s="77"/>
    </row>
    <row r="77" spans="1:7" s="85" customFormat="1" ht="12.75" x14ac:dyDescent="0.2">
      <c r="A77" s="350"/>
      <c r="B77" s="348"/>
      <c r="C77" s="349"/>
      <c r="D77" s="351"/>
      <c r="E77" s="352"/>
      <c r="F77" s="76">
        <f t="shared" si="1"/>
        <v>0</v>
      </c>
      <c r="G77" s="77"/>
    </row>
    <row r="78" spans="1:7" s="85" customFormat="1" ht="6" customHeight="1" x14ac:dyDescent="0.2">
      <c r="A78" s="78"/>
      <c r="B78" s="78"/>
      <c r="C78" s="78"/>
      <c r="D78" s="78"/>
      <c r="E78" s="78"/>
      <c r="F78" s="78"/>
      <c r="G78" s="77"/>
    </row>
    <row r="79" spans="1:7" s="85" customFormat="1" ht="15" customHeight="1" x14ac:dyDescent="0.2">
      <c r="A79" s="89" t="s">
        <v>512</v>
      </c>
      <c r="B79" s="90"/>
      <c r="C79" s="90"/>
      <c r="D79" s="90"/>
      <c r="E79" s="91">
        <f>LEN(A80)</f>
        <v>0</v>
      </c>
      <c r="F79" s="92" t="s">
        <v>757</v>
      </c>
      <c r="G79" s="77"/>
    </row>
    <row r="80" spans="1:7" s="94" customFormat="1" ht="310.14999999999998" customHeight="1" x14ac:dyDescent="0.2">
      <c r="A80" s="525"/>
      <c r="B80" s="525"/>
      <c r="C80" s="525"/>
      <c r="D80" s="525"/>
      <c r="E80" s="525"/>
      <c r="F80" s="525"/>
      <c r="G80" s="283"/>
    </row>
    <row r="81" spans="1:7" s="85" customFormat="1" ht="6" customHeight="1" x14ac:dyDescent="0.2">
      <c r="A81" s="78"/>
      <c r="B81" s="78"/>
      <c r="C81" s="78"/>
      <c r="D81" s="78"/>
      <c r="E81" s="78"/>
      <c r="F81" s="78"/>
      <c r="G81" s="77"/>
    </row>
    <row r="82" spans="1:7" ht="27.6" customHeight="1" x14ac:dyDescent="0.2">
      <c r="A82" s="432" t="s">
        <v>519</v>
      </c>
      <c r="B82" s="433"/>
      <c r="C82" s="433"/>
      <c r="D82" s="433"/>
      <c r="E82" s="526">
        <f>F85+F86+F87+F88+F89</f>
        <v>0</v>
      </c>
      <c r="F82" s="527"/>
    </row>
    <row r="83" spans="1:7" s="85" customFormat="1" ht="6" customHeight="1" x14ac:dyDescent="0.2">
      <c r="A83" s="78"/>
      <c r="B83" s="78"/>
      <c r="C83" s="78"/>
      <c r="D83" s="78"/>
      <c r="E83" s="78"/>
      <c r="F83" s="78"/>
      <c r="G83" s="77"/>
    </row>
    <row r="84" spans="1:7" s="85" customFormat="1" ht="33.75" x14ac:dyDescent="0.2">
      <c r="A84" s="86" t="s">
        <v>511</v>
      </c>
      <c r="B84" s="88" t="s">
        <v>510</v>
      </c>
      <c r="C84" s="88" t="s">
        <v>508</v>
      </c>
      <c r="D84" s="88" t="s">
        <v>484</v>
      </c>
      <c r="E84" s="88" t="s">
        <v>509</v>
      </c>
      <c r="F84" s="87" t="s">
        <v>507</v>
      </c>
      <c r="G84" s="77"/>
    </row>
    <row r="85" spans="1:7" s="85" customFormat="1" ht="12.75" x14ac:dyDescent="0.2">
      <c r="A85" s="350"/>
      <c r="B85" s="348"/>
      <c r="C85" s="349"/>
      <c r="D85" s="351"/>
      <c r="E85" s="352"/>
      <c r="F85" s="76">
        <f>TRUNC(D85*E85,2)</f>
        <v>0</v>
      </c>
      <c r="G85" s="77"/>
    </row>
    <row r="86" spans="1:7" s="85" customFormat="1" ht="12.75" x14ac:dyDescent="0.2">
      <c r="A86" s="350"/>
      <c r="B86" s="348"/>
      <c r="C86" s="349"/>
      <c r="D86" s="351"/>
      <c r="E86" s="352"/>
      <c r="F86" s="76">
        <f t="shared" ref="F86:F87" si="2">TRUNC(D86*E86,2)</f>
        <v>0</v>
      </c>
      <c r="G86" s="77"/>
    </row>
    <row r="87" spans="1:7" s="85" customFormat="1" ht="12.75" x14ac:dyDescent="0.2">
      <c r="A87" s="350"/>
      <c r="B87" s="348"/>
      <c r="C87" s="349"/>
      <c r="D87" s="351"/>
      <c r="E87" s="352"/>
      <c r="F87" s="76">
        <f t="shared" si="2"/>
        <v>0</v>
      </c>
      <c r="G87" s="77"/>
    </row>
    <row r="88" spans="1:7" s="85" customFormat="1" ht="12.75" x14ac:dyDescent="0.2">
      <c r="A88" s="350"/>
      <c r="B88" s="348"/>
      <c r="C88" s="349"/>
      <c r="D88" s="351"/>
      <c r="E88" s="352"/>
      <c r="F88" s="76">
        <f>TRUNC(D88*E88,2)</f>
        <v>0</v>
      </c>
      <c r="G88" s="77"/>
    </row>
    <row r="89" spans="1:7" s="85" customFormat="1" ht="12.75" x14ac:dyDescent="0.2">
      <c r="A89" s="350"/>
      <c r="B89" s="348"/>
      <c r="C89" s="349"/>
      <c r="D89" s="351"/>
      <c r="E89" s="352"/>
      <c r="F89" s="76">
        <f>TRUNC(D89*E89,2)</f>
        <v>0</v>
      </c>
      <c r="G89" s="77"/>
    </row>
    <row r="90" spans="1:7" s="85" customFormat="1" ht="6" customHeight="1" x14ac:dyDescent="0.2">
      <c r="A90" s="78"/>
      <c r="B90" s="78"/>
      <c r="C90" s="78"/>
      <c r="D90" s="78"/>
      <c r="E90" s="78"/>
      <c r="F90" s="78"/>
      <c r="G90" s="77"/>
    </row>
    <row r="91" spans="1:7" s="85" customFormat="1" ht="15" customHeight="1" x14ac:dyDescent="0.2">
      <c r="A91" s="89" t="s">
        <v>512</v>
      </c>
      <c r="B91" s="90"/>
      <c r="C91" s="90"/>
      <c r="D91" s="90"/>
      <c r="E91" s="91">
        <f>LEN(A92)</f>
        <v>0</v>
      </c>
      <c r="F91" s="92" t="s">
        <v>39</v>
      </c>
      <c r="G91" s="77"/>
    </row>
    <row r="92" spans="1:7" ht="89.45" customHeight="1" x14ac:dyDescent="0.2">
      <c r="A92" s="525"/>
      <c r="B92" s="525"/>
      <c r="C92" s="525"/>
      <c r="D92" s="525"/>
      <c r="E92" s="525"/>
      <c r="F92" s="525"/>
    </row>
    <row r="93" spans="1:7" s="85" customFormat="1" ht="6" customHeight="1" x14ac:dyDescent="0.2">
      <c r="A93" s="78"/>
      <c r="B93" s="78"/>
      <c r="C93" s="78"/>
      <c r="D93" s="78"/>
      <c r="E93" s="78"/>
      <c r="F93" s="78"/>
      <c r="G93" s="77"/>
    </row>
    <row r="97" spans="7:7" x14ac:dyDescent="0.2">
      <c r="G97" s="78"/>
    </row>
    <row r="98" spans="7:7" x14ac:dyDescent="0.2">
      <c r="G98" s="78"/>
    </row>
    <row r="99" spans="7:7" x14ac:dyDescent="0.2">
      <c r="G99" s="78"/>
    </row>
    <row r="100" spans="7:7" x14ac:dyDescent="0.2">
      <c r="G100" s="78"/>
    </row>
    <row r="101" spans="7:7" x14ac:dyDescent="0.2">
      <c r="G101" s="78"/>
    </row>
    <row r="102" spans="7:7" x14ac:dyDescent="0.2">
      <c r="G102" s="78"/>
    </row>
    <row r="103" spans="7:7" x14ac:dyDescent="0.2">
      <c r="G103" s="78"/>
    </row>
    <row r="104" spans="7:7" x14ac:dyDescent="0.2">
      <c r="G104" s="78"/>
    </row>
    <row r="105" spans="7:7" x14ac:dyDescent="0.2">
      <c r="G105" s="78"/>
    </row>
    <row r="106" spans="7:7" x14ac:dyDescent="0.2">
      <c r="G106" s="78"/>
    </row>
    <row r="107" spans="7:7" x14ac:dyDescent="0.2">
      <c r="G107" s="78"/>
    </row>
    <row r="108" spans="7:7" x14ac:dyDescent="0.2">
      <c r="G108" s="78"/>
    </row>
    <row r="109" spans="7:7" x14ac:dyDescent="0.2">
      <c r="G109" s="78"/>
    </row>
    <row r="110" spans="7:7" x14ac:dyDescent="0.2">
      <c r="G110" s="78"/>
    </row>
    <row r="111" spans="7:7" x14ac:dyDescent="0.2">
      <c r="G111" s="78"/>
    </row>
    <row r="112" spans="7:7" x14ac:dyDescent="0.2">
      <c r="G112" s="78"/>
    </row>
    <row r="113" spans="7:7" x14ac:dyDescent="0.2">
      <c r="G113" s="78"/>
    </row>
    <row r="114" spans="7:7" x14ac:dyDescent="0.2">
      <c r="G114" s="78"/>
    </row>
    <row r="115" spans="7:7" x14ac:dyDescent="0.2">
      <c r="G115" s="78"/>
    </row>
    <row r="116" spans="7:7" x14ac:dyDescent="0.2">
      <c r="G116" s="78"/>
    </row>
    <row r="117" spans="7:7" x14ac:dyDescent="0.2">
      <c r="G117" s="78"/>
    </row>
    <row r="118" spans="7:7" x14ac:dyDescent="0.2">
      <c r="G118" s="78"/>
    </row>
    <row r="119" spans="7:7" x14ac:dyDescent="0.2">
      <c r="G119" s="78"/>
    </row>
    <row r="120" spans="7:7" x14ac:dyDescent="0.2">
      <c r="G120" s="78"/>
    </row>
    <row r="121" spans="7:7" x14ac:dyDescent="0.2">
      <c r="G121" s="78"/>
    </row>
    <row r="122" spans="7:7" x14ac:dyDescent="0.2">
      <c r="G122" s="78"/>
    </row>
    <row r="123" spans="7:7" x14ac:dyDescent="0.2">
      <c r="G123" s="78"/>
    </row>
    <row r="124" spans="7:7" x14ac:dyDescent="0.2">
      <c r="G124" s="78"/>
    </row>
    <row r="125" spans="7:7" x14ac:dyDescent="0.2">
      <c r="G125" s="78"/>
    </row>
    <row r="126" spans="7:7" x14ac:dyDescent="0.2">
      <c r="G126" s="78"/>
    </row>
    <row r="127" spans="7:7" x14ac:dyDescent="0.2">
      <c r="G127" s="78"/>
    </row>
    <row r="128" spans="7:7" x14ac:dyDescent="0.2">
      <c r="G128" s="78"/>
    </row>
    <row r="129" spans="7:7" x14ac:dyDescent="0.2">
      <c r="G129" s="78"/>
    </row>
    <row r="130" spans="7:7" x14ac:dyDescent="0.2">
      <c r="G130" s="78"/>
    </row>
    <row r="131" spans="7:7" x14ac:dyDescent="0.2">
      <c r="G131" s="78"/>
    </row>
    <row r="132" spans="7:7" x14ac:dyDescent="0.2">
      <c r="G132" s="78"/>
    </row>
    <row r="133" spans="7:7" x14ac:dyDescent="0.2">
      <c r="G133" s="78"/>
    </row>
    <row r="134" spans="7:7" x14ac:dyDescent="0.2">
      <c r="G134" s="78"/>
    </row>
    <row r="135" spans="7:7" x14ac:dyDescent="0.2">
      <c r="G135" s="78"/>
    </row>
    <row r="136" spans="7:7" x14ac:dyDescent="0.2">
      <c r="G136" s="78"/>
    </row>
    <row r="137" spans="7:7" x14ac:dyDescent="0.2">
      <c r="G137" s="78"/>
    </row>
    <row r="138" spans="7:7" x14ac:dyDescent="0.2">
      <c r="G138" s="78"/>
    </row>
    <row r="139" spans="7:7" x14ac:dyDescent="0.2">
      <c r="G139" s="78"/>
    </row>
    <row r="140" spans="7:7" x14ac:dyDescent="0.2">
      <c r="G140" s="78"/>
    </row>
    <row r="141" spans="7:7" x14ac:dyDescent="0.2">
      <c r="G141" s="78"/>
    </row>
    <row r="142" spans="7:7" x14ac:dyDescent="0.2">
      <c r="G142" s="78"/>
    </row>
    <row r="143" spans="7:7" x14ac:dyDescent="0.2">
      <c r="G143" s="78"/>
    </row>
    <row r="144" spans="7:7" x14ac:dyDescent="0.2">
      <c r="G144" s="78"/>
    </row>
    <row r="145" spans="7:7" x14ac:dyDescent="0.2">
      <c r="G145" s="78"/>
    </row>
    <row r="146" spans="7:7" x14ac:dyDescent="0.2">
      <c r="G146" s="78"/>
    </row>
    <row r="147" spans="7:7" x14ac:dyDescent="0.2">
      <c r="G147" s="78"/>
    </row>
    <row r="148" spans="7:7" x14ac:dyDescent="0.2">
      <c r="G148" s="78"/>
    </row>
    <row r="149" spans="7:7" x14ac:dyDescent="0.2">
      <c r="G149" s="78"/>
    </row>
    <row r="150" spans="7:7" x14ac:dyDescent="0.2">
      <c r="G150" s="78"/>
    </row>
    <row r="151" spans="7:7" x14ac:dyDescent="0.2">
      <c r="G151" s="78"/>
    </row>
    <row r="152" spans="7:7" x14ac:dyDescent="0.2">
      <c r="G152" s="78"/>
    </row>
    <row r="153" spans="7:7" x14ac:dyDescent="0.2">
      <c r="G153" s="78"/>
    </row>
    <row r="154" spans="7:7" x14ac:dyDescent="0.2">
      <c r="G154" s="78"/>
    </row>
    <row r="155" spans="7:7" x14ac:dyDescent="0.2">
      <c r="G155" s="78"/>
    </row>
    <row r="156" spans="7:7" x14ac:dyDescent="0.2">
      <c r="G156" s="78"/>
    </row>
    <row r="157" spans="7:7" x14ac:dyDescent="0.2">
      <c r="G157" s="78"/>
    </row>
    <row r="158" spans="7:7" x14ac:dyDescent="0.2">
      <c r="G158" s="78"/>
    </row>
    <row r="159" spans="7:7" x14ac:dyDescent="0.2">
      <c r="G159" s="78"/>
    </row>
    <row r="160" spans="7:7" x14ac:dyDescent="0.2">
      <c r="G160" s="78"/>
    </row>
    <row r="161" spans="7:7" x14ac:dyDescent="0.2">
      <c r="G161" s="78"/>
    </row>
    <row r="162" spans="7:7" x14ac:dyDescent="0.2">
      <c r="G162" s="78"/>
    </row>
    <row r="163" spans="7:7" x14ac:dyDescent="0.2">
      <c r="G163" s="78"/>
    </row>
    <row r="164" spans="7:7" x14ac:dyDescent="0.2">
      <c r="G164" s="78"/>
    </row>
    <row r="165" spans="7:7" x14ac:dyDescent="0.2">
      <c r="G165" s="78"/>
    </row>
    <row r="166" spans="7:7" x14ac:dyDescent="0.2">
      <c r="G166" s="78"/>
    </row>
    <row r="167" spans="7:7" x14ac:dyDescent="0.2">
      <c r="G167" s="78"/>
    </row>
    <row r="168" spans="7:7" x14ac:dyDescent="0.2">
      <c r="G168" s="78"/>
    </row>
    <row r="169" spans="7:7" x14ac:dyDescent="0.2">
      <c r="G169" s="78"/>
    </row>
    <row r="170" spans="7:7" x14ac:dyDescent="0.2">
      <c r="G170" s="78"/>
    </row>
    <row r="171" spans="7:7" x14ac:dyDescent="0.2">
      <c r="G171" s="78"/>
    </row>
    <row r="172" spans="7:7" x14ac:dyDescent="0.2">
      <c r="G172" s="78"/>
    </row>
    <row r="173" spans="7:7" x14ac:dyDescent="0.2">
      <c r="G173" s="78"/>
    </row>
    <row r="174" spans="7:7" x14ac:dyDescent="0.2">
      <c r="G174" s="78"/>
    </row>
    <row r="175" spans="7:7" x14ac:dyDescent="0.2">
      <c r="G175" s="78"/>
    </row>
    <row r="176" spans="7:7" x14ac:dyDescent="0.2">
      <c r="G176" s="78"/>
    </row>
    <row r="177" spans="7:7" x14ac:dyDescent="0.2">
      <c r="G177" s="78"/>
    </row>
    <row r="178" spans="7:7" x14ac:dyDescent="0.2">
      <c r="G178" s="78"/>
    </row>
    <row r="179" spans="7:7" x14ac:dyDescent="0.2">
      <c r="G179" s="78"/>
    </row>
    <row r="180" spans="7:7" x14ac:dyDescent="0.2">
      <c r="G180" s="78"/>
    </row>
    <row r="181" spans="7:7" x14ac:dyDescent="0.2">
      <c r="G181" s="78"/>
    </row>
    <row r="182" spans="7:7" x14ac:dyDescent="0.2">
      <c r="G182" s="78"/>
    </row>
    <row r="183" spans="7:7" x14ac:dyDescent="0.2">
      <c r="G183" s="78"/>
    </row>
    <row r="184" spans="7:7" x14ac:dyDescent="0.2">
      <c r="G184" s="78"/>
    </row>
    <row r="185" spans="7:7" x14ac:dyDescent="0.2">
      <c r="G185" s="78"/>
    </row>
    <row r="186" spans="7:7" x14ac:dyDescent="0.2">
      <c r="G186" s="78"/>
    </row>
    <row r="187" spans="7:7" x14ac:dyDescent="0.2">
      <c r="G187" s="78"/>
    </row>
    <row r="188" spans="7:7" x14ac:dyDescent="0.2">
      <c r="G188" s="78"/>
    </row>
    <row r="189" spans="7:7" x14ac:dyDescent="0.2">
      <c r="G189" s="78"/>
    </row>
    <row r="190" spans="7:7" x14ac:dyDescent="0.2">
      <c r="G190" s="78"/>
    </row>
    <row r="191" spans="7:7" x14ac:dyDescent="0.2">
      <c r="G191" s="78"/>
    </row>
    <row r="192" spans="7:7" x14ac:dyDescent="0.2">
      <c r="G192" s="78"/>
    </row>
    <row r="193" spans="7:7" x14ac:dyDescent="0.2">
      <c r="G193" s="78"/>
    </row>
    <row r="194" spans="7:7" x14ac:dyDescent="0.2">
      <c r="G194" s="78"/>
    </row>
    <row r="195" spans="7:7" x14ac:dyDescent="0.2">
      <c r="G195" s="78"/>
    </row>
    <row r="196" spans="7:7" x14ac:dyDescent="0.2">
      <c r="G196" s="78"/>
    </row>
    <row r="197" spans="7:7" x14ac:dyDescent="0.2">
      <c r="G197" s="78"/>
    </row>
    <row r="198" spans="7:7" x14ac:dyDescent="0.2">
      <c r="G198" s="78"/>
    </row>
    <row r="199" spans="7:7" x14ac:dyDescent="0.2">
      <c r="G199" s="78"/>
    </row>
    <row r="200" spans="7:7" x14ac:dyDescent="0.2">
      <c r="G200" s="78"/>
    </row>
    <row r="201" spans="7:7" x14ac:dyDescent="0.2">
      <c r="G201" s="78"/>
    </row>
    <row r="202" spans="7:7" x14ac:dyDescent="0.2">
      <c r="G202" s="78"/>
    </row>
    <row r="203" spans="7:7" x14ac:dyDescent="0.2">
      <c r="G203" s="78"/>
    </row>
    <row r="204" spans="7:7" x14ac:dyDescent="0.2">
      <c r="G204" s="78"/>
    </row>
    <row r="205" spans="7:7" x14ac:dyDescent="0.2">
      <c r="G205" s="78"/>
    </row>
    <row r="206" spans="7:7" x14ac:dyDescent="0.2">
      <c r="G206" s="78"/>
    </row>
    <row r="207" spans="7:7" x14ac:dyDescent="0.2">
      <c r="G207" s="78"/>
    </row>
    <row r="208" spans="7:7" x14ac:dyDescent="0.2">
      <c r="G208" s="78"/>
    </row>
    <row r="209" spans="7:7" x14ac:dyDescent="0.2">
      <c r="G209" s="78"/>
    </row>
    <row r="210" spans="7:7" x14ac:dyDescent="0.2">
      <c r="G210" s="78"/>
    </row>
    <row r="211" spans="7:7" x14ac:dyDescent="0.2">
      <c r="G211" s="78"/>
    </row>
    <row r="212" spans="7:7" x14ac:dyDescent="0.2">
      <c r="G212" s="78"/>
    </row>
    <row r="213" spans="7:7" x14ac:dyDescent="0.2">
      <c r="G213" s="78"/>
    </row>
    <row r="214" spans="7:7" x14ac:dyDescent="0.2">
      <c r="G214" s="78"/>
    </row>
    <row r="215" spans="7:7" x14ac:dyDescent="0.2">
      <c r="G215" s="78"/>
    </row>
    <row r="216" spans="7:7" x14ac:dyDescent="0.2">
      <c r="G216" s="78"/>
    </row>
    <row r="217" spans="7:7" x14ac:dyDescent="0.2">
      <c r="G217" s="78"/>
    </row>
    <row r="218" spans="7:7" x14ac:dyDescent="0.2">
      <c r="G218" s="78"/>
    </row>
    <row r="219" spans="7:7" x14ac:dyDescent="0.2">
      <c r="G219" s="78"/>
    </row>
    <row r="220" spans="7:7" x14ac:dyDescent="0.2">
      <c r="G220" s="78"/>
    </row>
    <row r="221" spans="7:7" x14ac:dyDescent="0.2">
      <c r="G221" s="78"/>
    </row>
    <row r="222" spans="7:7" x14ac:dyDescent="0.2">
      <c r="G222" s="78"/>
    </row>
    <row r="223" spans="7:7" x14ac:dyDescent="0.2">
      <c r="G223" s="78"/>
    </row>
    <row r="224" spans="7:7" x14ac:dyDescent="0.2">
      <c r="G224" s="78"/>
    </row>
    <row r="225" spans="7:7" x14ac:dyDescent="0.2">
      <c r="G225" s="78"/>
    </row>
    <row r="226" spans="7:7" x14ac:dyDescent="0.2">
      <c r="G226" s="78"/>
    </row>
    <row r="227" spans="7:7" x14ac:dyDescent="0.2">
      <c r="G227" s="78"/>
    </row>
    <row r="228" spans="7:7" x14ac:dyDescent="0.2">
      <c r="G228" s="78"/>
    </row>
  </sheetData>
  <sheetProtection password="AAD1" sheet="1" objects="1" scenarios="1" selectLockedCells="1"/>
  <mergeCells count="18">
    <mergeCell ref="E82:F82"/>
    <mergeCell ref="A92:F92"/>
    <mergeCell ref="A26:F26"/>
    <mergeCell ref="A28:D28"/>
    <mergeCell ref="E28:F28"/>
    <mergeCell ref="A58:F58"/>
    <mergeCell ref="E60:F60"/>
    <mergeCell ref="A80:F80"/>
    <mergeCell ref="A82:D82"/>
    <mergeCell ref="A1:E1"/>
    <mergeCell ref="E3:F3"/>
    <mergeCell ref="A11:D11"/>
    <mergeCell ref="E11:F11"/>
    <mergeCell ref="A16:D16"/>
    <mergeCell ref="E16:F16"/>
    <mergeCell ref="A4:D4"/>
    <mergeCell ref="E4:F4"/>
    <mergeCell ref="E6:F6"/>
  </mergeCells>
  <conditionalFormatting sqref="C14:D14">
    <cfRule type="expression" dxfId="138" priority="7">
      <formula>#REF!="Flat rate"</formula>
    </cfRule>
  </conditionalFormatting>
  <conditionalFormatting sqref="E14">
    <cfRule type="notContainsBlanks" dxfId="137" priority="5">
      <formula>LEN(TRIM(E14))&gt;0</formula>
    </cfRule>
  </conditionalFormatting>
  <conditionalFormatting sqref="E9">
    <cfRule type="notContainsBlanks" dxfId="136" priority="4">
      <formula>LEN(TRIM(E9))&gt;0</formula>
    </cfRule>
  </conditionalFormatting>
  <conditionalFormatting sqref="B19:C23">
    <cfRule type="containsBlanks" dxfId="135" priority="3">
      <formula>LEN(TRIM(B19))=0</formula>
    </cfRule>
  </conditionalFormatting>
  <conditionalFormatting sqref="A4:D4 E9 E14 B19:C23 B31:C55 B63:C77 B85:C89">
    <cfRule type="containsBlanks" dxfId="134" priority="2">
      <formula>LEN(TRIM(A4))=0</formula>
    </cfRule>
  </conditionalFormatting>
  <conditionalFormatting sqref="A19:A23 D19:E23 A26:F26 A31:A55 D31:E55 A58:F58 A63:A77 D63:E77 A80:F80 A85:A89 D85:E89 A92:F92">
    <cfRule type="containsBlanks" dxfId="133" priority="1">
      <formula>LEN(TRIM(A19))=0</formula>
    </cfRule>
  </conditionalFormatting>
  <dataValidations count="5">
    <dataValidation type="list" allowBlank="1" showInputMessage="1" showErrorMessage="1" sqref="A4" xr:uid="{00000000-0002-0000-0C00-000000000000}">
      <formula1>VAT</formula1>
    </dataValidation>
    <dataValidation type="textLength" operator="lessThanOrEqual" allowBlank="1" showInputMessage="1" showErrorMessage="1" errorTitle="Character limit!" error="Maximum number of characters is 500." sqref="A26:F26 A92:F92" xr:uid="{00000000-0002-0000-0C00-000001000000}">
      <formula1>500</formula1>
    </dataValidation>
    <dataValidation type="list" allowBlank="1" showInputMessage="1" showErrorMessage="1" sqref="B9 B31:B55 B19:B23 B63:B77 B85:B89 B14" xr:uid="{00000000-0002-0000-0C00-000002000000}">
      <formula1>ActIDName</formula1>
    </dataValidation>
    <dataValidation type="list" allowBlank="1" showInputMessage="1" showErrorMessage="1" sqref="C14 C19:C23 C63:C77 C9 C85:C89 C31:C55" xr:uid="{00000000-0002-0000-0C00-000003000000}">
      <formula1>Unit</formula1>
    </dataValidation>
    <dataValidation type="textLength" operator="lessThanOrEqual" allowBlank="1" showInputMessage="1" showErrorMessage="1" errorTitle="Character limit!" error="Maximum number of characters is 2000." sqref="A80:F80 A58:F58" xr:uid="{00000000-0002-0000-0C00-000004000000}">
      <formula1>2000</formula1>
    </dataValidation>
  </dataValidations>
  <pageMargins left="0.7" right="0.7" top="0.75" bottom="0.75" header="0.3" footer="0.3"/>
  <pageSetup paperSize="9" scale="99" fitToHeight="0" orientation="portrait" r:id="rId1"/>
  <headerFooter>
    <oddFooter>&amp;C&amp;F&amp;R&amp;P</oddFooter>
  </headerFooter>
  <extLst>
    <ext xmlns:x14="http://schemas.microsoft.com/office/spreadsheetml/2009/9/main" uri="{78C0D931-6437-407d-A8EE-F0AAD7539E65}">
      <x14:conditionalFormattings>
        <x14:conditionalFormatting xmlns:xm="http://schemas.microsoft.com/office/excel/2006/main">
          <x14:cfRule type="expression" priority="6" id="{8E9291A7-E30F-4E8F-B6F3-9170F4C2FB5E}">
            <xm:f>AND('Hidden data'!$N$232&gt;50%, '2.Main data'!$A$13="PA4 | Enhancing cross-border cooperation of public authorities and people living in the border area")</xm:f>
            <x14:dxf>
              <font>
                <color rgb="FFFF0000"/>
              </font>
            </x14:dxf>
          </x14:cfRule>
          <xm:sqref>E82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5000000}">
          <x14:formula1>
            <xm:f>'Hidden data'!$J$262:$J$263</xm:f>
          </x14:formula1>
          <xm:sqref>E9</xm:sqref>
        </x14:dataValidation>
        <x14:dataValidation type="list" allowBlank="1" showInputMessage="1" showErrorMessage="1" xr:uid="{00000000-0002-0000-0C00-000006000000}">
          <x14:formula1>
            <xm:f>'Hidden data'!$K$262</xm:f>
          </x14:formula1>
          <xm:sqref>E14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Munka11">
    <pageSetUpPr fitToPage="1"/>
  </sheetPr>
  <dimension ref="A1:L10"/>
  <sheetViews>
    <sheetView showGridLines="0" view="pageBreakPreview" zoomScale="115" zoomScaleNormal="115" zoomScaleSheetLayoutView="115" workbookViewId="0">
      <selection activeCell="L22" sqref="L22"/>
    </sheetView>
  </sheetViews>
  <sheetFormatPr defaultColWidth="9" defaultRowHeight="14.25" x14ac:dyDescent="0.2"/>
  <cols>
    <col min="1" max="1" width="14.625" customWidth="1"/>
    <col min="2" max="2" width="9.75" customWidth="1"/>
    <col min="3" max="3" width="12.625" customWidth="1"/>
    <col min="4" max="4" width="5.625" customWidth="1"/>
    <col min="5" max="5" width="12.125" customWidth="1"/>
    <col min="6" max="6" width="5.625" customWidth="1"/>
    <col min="7" max="8" width="14.625" customWidth="1"/>
    <col min="9" max="9" width="1.625" customWidth="1"/>
    <col min="10" max="10" width="35.625" customWidth="1"/>
    <col min="11" max="11" width="4.75" customWidth="1"/>
    <col min="12" max="12" width="35.625" customWidth="1"/>
  </cols>
  <sheetData>
    <row r="1" spans="1:12" ht="30" customHeight="1" x14ac:dyDescent="0.2">
      <c r="A1" s="538" t="s">
        <v>795</v>
      </c>
      <c r="B1" s="538"/>
      <c r="C1" s="538"/>
      <c r="D1" s="538"/>
      <c r="E1" s="538"/>
      <c r="F1" s="538"/>
      <c r="G1" s="538"/>
      <c r="H1" s="1"/>
    </row>
    <row r="2" spans="1:12" ht="8.1" customHeight="1" x14ac:dyDescent="0.2"/>
    <row r="3" spans="1:12" ht="20.100000000000001" customHeight="1" thickBot="1" x14ac:dyDescent="0.25">
      <c r="A3" s="539" t="s">
        <v>520</v>
      </c>
      <c r="B3" s="541" t="s">
        <v>656</v>
      </c>
      <c r="C3" s="543" t="s">
        <v>521</v>
      </c>
      <c r="D3" s="545" t="s">
        <v>61</v>
      </c>
      <c r="E3" s="543" t="s">
        <v>523</v>
      </c>
      <c r="F3" s="545" t="s">
        <v>61</v>
      </c>
      <c r="G3" s="547" t="s">
        <v>522</v>
      </c>
      <c r="H3" s="549" t="s">
        <v>61</v>
      </c>
      <c r="J3" s="534" t="s">
        <v>196</v>
      </c>
      <c r="L3" s="534" t="s">
        <v>559</v>
      </c>
    </row>
    <row r="4" spans="1:12" ht="20.100000000000001" customHeight="1" thickBot="1" x14ac:dyDescent="0.25">
      <c r="A4" s="540"/>
      <c r="B4" s="542"/>
      <c r="C4" s="544"/>
      <c r="D4" s="546"/>
      <c r="E4" s="544"/>
      <c r="F4" s="546"/>
      <c r="G4" s="548"/>
      <c r="H4" s="549"/>
      <c r="J4" s="535"/>
      <c r="L4" s="535"/>
    </row>
    <row r="5" spans="1:12" ht="20.100000000000001" customHeight="1" thickBot="1" x14ac:dyDescent="0.25">
      <c r="A5" s="33" t="str">
        <f>'Hidden data'!B211</f>
        <v xml:space="preserve">VP - </v>
      </c>
      <c r="B5" s="33" t="str">
        <f>'Hidden data'!T243</f>
        <v>Bruttó</v>
      </c>
      <c r="C5" s="35">
        <f ca="1">'Hidden data'!C243</f>
        <v>0</v>
      </c>
      <c r="D5" s="34">
        <v>85</v>
      </c>
      <c r="E5" s="35">
        <f ca="1">G5-C5</f>
        <v>0</v>
      </c>
      <c r="F5" s="68">
        <f>'Hidden data'!G243</f>
        <v>15</v>
      </c>
      <c r="G5" s="69">
        <f ca="1">'Hidden data'!$B243</f>
        <v>0</v>
      </c>
      <c r="H5" s="35" t="e">
        <f ca="1">C5/C9*100</f>
        <v>#DIV/0!</v>
      </c>
      <c r="J5" s="535"/>
      <c r="L5" s="535"/>
    </row>
    <row r="6" spans="1:12" ht="20.100000000000001" customHeight="1" x14ac:dyDescent="0.2">
      <c r="A6" s="33" t="str">
        <f>'Hidden data'!B212</f>
        <v xml:space="preserve">P2 - </v>
      </c>
      <c r="B6" s="33" t="str">
        <f>'Hidden data'!T244</f>
        <v>Nettó</v>
      </c>
      <c r="C6" s="35">
        <f ca="1">'Hidden data'!C244</f>
        <v>0</v>
      </c>
      <c r="D6" s="34">
        <v>85</v>
      </c>
      <c r="E6" s="35">
        <f ca="1">G6-C6</f>
        <v>0</v>
      </c>
      <c r="F6" s="68">
        <f>'Hidden data'!G244</f>
        <v>15</v>
      </c>
      <c r="G6" s="69">
        <f ca="1">'Hidden data'!$B244</f>
        <v>0</v>
      </c>
      <c r="H6" s="35" t="e">
        <f ca="1">C6/C9*100</f>
        <v>#DIV/0!</v>
      </c>
      <c r="J6" s="536"/>
      <c r="L6" s="536"/>
    </row>
    <row r="7" spans="1:12" ht="8.1" customHeight="1" x14ac:dyDescent="0.2">
      <c r="J7" s="537"/>
      <c r="L7" s="537"/>
    </row>
    <row r="8" spans="1:12" ht="8.1" customHeight="1" thickBot="1" x14ac:dyDescent="0.25">
      <c r="J8" s="537"/>
      <c r="L8" s="537"/>
    </row>
    <row r="9" spans="1:12" ht="24.95" customHeight="1" thickBot="1" x14ac:dyDescent="0.25">
      <c r="A9" s="246" t="s">
        <v>677</v>
      </c>
      <c r="C9" s="36">
        <f ca="1">'Hidden data'!C245</f>
        <v>0</v>
      </c>
      <c r="E9" s="241">
        <f ca="1">E5+E6</f>
        <v>0</v>
      </c>
      <c r="G9" s="274">
        <f ca="1">'Hidden data'!$B$245</f>
        <v>0</v>
      </c>
      <c r="H9" s="275" t="e">
        <f ca="1">H5+H6</f>
        <v>#DIV/0!</v>
      </c>
      <c r="J9" s="537"/>
      <c r="L9" s="537"/>
    </row>
    <row r="10" spans="1:12" ht="24.95" customHeight="1" x14ac:dyDescent="0.2"/>
  </sheetData>
  <sheetProtection password="AAD1" sheet="1" objects="1" scenarios="1" selectLockedCells="1"/>
  <customSheetViews>
    <customSheetView guid="{9B195D69-7D5B-406D-87D2-41910A2F61D3}" scale="115" showGridLines="0" fitToPage="1">
      <selection activeCell="K24" sqref="K24"/>
      <pageMargins left="0.23622047244094491" right="0.23622047244094491" top="0.39370078740157483" bottom="0.39370078740157483" header="0.31496062992125984" footer="0.31496062992125984"/>
      <pageSetup paperSize="9" scale="98" fitToHeight="0" orientation="landscape" r:id="rId1"/>
    </customSheetView>
  </customSheetViews>
  <mergeCells count="13">
    <mergeCell ref="L3:L6"/>
    <mergeCell ref="L7:L9"/>
    <mergeCell ref="A1:G1"/>
    <mergeCell ref="A3:A4"/>
    <mergeCell ref="B3:B4"/>
    <mergeCell ref="C3:C4"/>
    <mergeCell ref="D3:D4"/>
    <mergeCell ref="E3:E4"/>
    <mergeCell ref="J3:J6"/>
    <mergeCell ref="F3:F4"/>
    <mergeCell ref="J7:J9"/>
    <mergeCell ref="G3:G4"/>
    <mergeCell ref="H3:H4"/>
  </mergeCells>
  <conditionalFormatting sqref="B8:H8 A5:F6">
    <cfRule type="notContainsBlanks" dxfId="131" priority="34">
      <formula>LEN(TRIM(A5))&gt;0</formula>
    </cfRule>
  </conditionalFormatting>
  <conditionalFormatting sqref="B9">
    <cfRule type="notContainsBlanks" dxfId="130" priority="26">
      <formula>LEN(TRIM(B9))&gt;0</formula>
    </cfRule>
  </conditionalFormatting>
  <conditionalFormatting sqref="C9">
    <cfRule type="notContainsBlanks" dxfId="129" priority="8">
      <formula>LEN(TRIM(C9))&gt;0</formula>
    </cfRule>
  </conditionalFormatting>
  <conditionalFormatting sqref="G9:H9">
    <cfRule type="notContainsBlanks" dxfId="128" priority="2">
      <formula>LEN(TRIM(G9))&gt;0</formula>
    </cfRule>
  </conditionalFormatting>
  <conditionalFormatting sqref="G5:H6">
    <cfRule type="notContainsBlanks" dxfId="127" priority="4">
      <formula>LEN(TRIM(G5))&gt;0</formula>
    </cfRule>
  </conditionalFormatting>
  <conditionalFormatting sqref="E9">
    <cfRule type="notContainsBlanks" dxfId="126" priority="1">
      <formula>LEN(TRIM(E9))&gt;0</formula>
    </cfRule>
  </conditionalFormatting>
  <pageMargins left="0.70866141732283472" right="0.70866141732283472" top="0.74803149606299213" bottom="0.74803149606299213" header="0.31496062992125984" footer="0.31496062992125984"/>
  <pageSetup paperSize="9" orientation="landscape" r:id="rId2"/>
  <headerFooter>
    <oddFooter>&amp;C&amp;F&amp;R&amp;P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Munka12"/>
  <dimension ref="A1:K14"/>
  <sheetViews>
    <sheetView showGridLines="0" view="pageBreakPreview" topLeftCell="A4" zoomScale="115" zoomScaleNormal="115" zoomScaleSheetLayoutView="115" workbookViewId="0">
      <selection activeCell="A13" sqref="A13:D13"/>
    </sheetView>
  </sheetViews>
  <sheetFormatPr defaultColWidth="9" defaultRowHeight="14.25" x14ac:dyDescent="0.2"/>
  <cols>
    <col min="1" max="1" width="4.625" customWidth="1"/>
    <col min="2" max="2" width="18.625" customWidth="1"/>
    <col min="3" max="3" width="7.5" customWidth="1"/>
    <col min="4" max="4" width="8" customWidth="1"/>
    <col min="5" max="5" width="15.625" customWidth="1"/>
    <col min="6" max="6" width="56" customWidth="1"/>
    <col min="7" max="7" width="15" style="49" customWidth="1"/>
    <col min="8" max="8" width="1.625" customWidth="1"/>
    <col min="9" max="9" width="35.625" customWidth="1"/>
    <col min="10" max="10" width="2.625" customWidth="1"/>
    <col min="11" max="11" width="35.625" customWidth="1"/>
  </cols>
  <sheetData>
    <row r="1" spans="1:11" ht="30" customHeight="1" thickBot="1" x14ac:dyDescent="0.25">
      <c r="A1" s="1" t="s">
        <v>524</v>
      </c>
      <c r="B1" s="1"/>
      <c r="C1" s="1"/>
      <c r="D1" s="1"/>
      <c r="E1" s="1"/>
      <c r="F1" s="1"/>
      <c r="G1" s="59"/>
      <c r="I1" s="464" t="s">
        <v>199</v>
      </c>
      <c r="K1" s="464" t="s">
        <v>560</v>
      </c>
    </row>
    <row r="2" spans="1:11" ht="8.1" customHeight="1" thickBot="1" x14ac:dyDescent="0.25">
      <c r="I2" s="464"/>
      <c r="K2" s="464"/>
    </row>
    <row r="3" spans="1:11" ht="20.100000000000001" customHeight="1" thickBot="1" x14ac:dyDescent="0.25">
      <c r="A3" s="550" t="s">
        <v>525</v>
      </c>
      <c r="B3" s="551"/>
      <c r="C3" s="551"/>
      <c r="D3" s="551"/>
      <c r="E3" s="551"/>
      <c r="F3" s="551"/>
      <c r="G3" s="552"/>
      <c r="I3" s="464"/>
      <c r="K3" s="464"/>
    </row>
    <row r="4" spans="1:11" ht="34.15" customHeight="1" thickBot="1" x14ac:dyDescent="0.25">
      <c r="A4" s="214" t="s">
        <v>528</v>
      </c>
      <c r="B4" s="215" t="s">
        <v>510</v>
      </c>
      <c r="C4" s="204" t="s">
        <v>398</v>
      </c>
      <c r="D4" s="204" t="s">
        <v>399</v>
      </c>
      <c r="E4" s="60" t="s">
        <v>529</v>
      </c>
      <c r="F4" s="60" t="s">
        <v>526</v>
      </c>
      <c r="G4" s="60" t="s">
        <v>527</v>
      </c>
      <c r="I4" s="464"/>
      <c r="K4" s="464"/>
    </row>
    <row r="5" spans="1:11" ht="38.450000000000003" customHeight="1" x14ac:dyDescent="0.2">
      <c r="A5" s="61">
        <v>1</v>
      </c>
      <c r="B5" s="62"/>
      <c r="C5" s="42"/>
      <c r="D5" s="42"/>
      <c r="E5" s="54"/>
      <c r="F5" s="255"/>
      <c r="G5" s="42"/>
    </row>
    <row r="6" spans="1:11" ht="40.15" customHeight="1" x14ac:dyDescent="0.2">
      <c r="A6" s="61">
        <v>2</v>
      </c>
      <c r="B6" s="63"/>
      <c r="C6" s="42"/>
      <c r="D6" s="42"/>
      <c r="E6" s="54"/>
      <c r="F6" s="255"/>
      <c r="G6" s="42"/>
      <c r="I6" s="459" t="s">
        <v>198</v>
      </c>
      <c r="K6" s="459" t="s">
        <v>584</v>
      </c>
    </row>
    <row r="7" spans="1:11" ht="43.15" customHeight="1" x14ac:dyDescent="0.2">
      <c r="A7" s="61">
        <v>3</v>
      </c>
      <c r="B7" s="63"/>
      <c r="C7" s="42"/>
      <c r="D7" s="42"/>
      <c r="E7" s="54"/>
      <c r="F7" s="255"/>
      <c r="G7" s="42"/>
      <c r="I7" s="460"/>
      <c r="K7" s="460"/>
    </row>
    <row r="8" spans="1:11" ht="43.9" customHeight="1" x14ac:dyDescent="0.2">
      <c r="A8" s="61">
        <v>4</v>
      </c>
      <c r="B8" s="63"/>
      <c r="C8" s="42"/>
      <c r="D8" s="42"/>
      <c r="E8" s="54"/>
      <c r="F8" s="255"/>
      <c r="G8" s="42"/>
      <c r="I8" s="460"/>
      <c r="K8" s="460"/>
    </row>
    <row r="9" spans="1:11" ht="43.15" customHeight="1" x14ac:dyDescent="0.2">
      <c r="A9" s="61">
        <v>5</v>
      </c>
      <c r="B9" s="63"/>
      <c r="C9" s="42"/>
      <c r="D9" s="42"/>
      <c r="E9" s="54"/>
      <c r="F9" s="255"/>
      <c r="G9" s="42"/>
      <c r="I9" s="460"/>
      <c r="K9" s="460"/>
    </row>
    <row r="10" spans="1:11" ht="43.9" customHeight="1" x14ac:dyDescent="0.2">
      <c r="A10" s="61">
        <v>6</v>
      </c>
      <c r="B10" s="63"/>
      <c r="C10" s="42"/>
      <c r="D10" s="42"/>
      <c r="E10" s="54"/>
      <c r="F10" s="255"/>
      <c r="G10" s="42"/>
      <c r="I10" s="460"/>
      <c r="K10" s="460"/>
    </row>
    <row r="11" spans="1:11" ht="42" customHeight="1" x14ac:dyDescent="0.2">
      <c r="A11" s="61">
        <v>7</v>
      </c>
      <c r="B11" s="63"/>
      <c r="C11" s="42"/>
      <c r="D11" s="42"/>
      <c r="E11" s="54"/>
      <c r="F11" s="255"/>
      <c r="G11" s="42"/>
      <c r="I11" s="461"/>
      <c r="K11" s="461"/>
    </row>
    <row r="12" spans="1:11" ht="45" customHeight="1" x14ac:dyDescent="0.2">
      <c r="A12" s="61">
        <v>8</v>
      </c>
      <c r="B12" s="63"/>
      <c r="C12" s="42"/>
      <c r="D12" s="42"/>
      <c r="E12" s="54"/>
      <c r="F12" s="255"/>
      <c r="G12" s="42"/>
    </row>
    <row r="13" spans="1:11" ht="42" customHeight="1" x14ac:dyDescent="0.2">
      <c r="A13" s="61">
        <v>9</v>
      </c>
      <c r="B13" s="63"/>
      <c r="C13" s="42"/>
      <c r="D13" s="42"/>
      <c r="E13" s="54"/>
      <c r="F13" s="255"/>
      <c r="G13" s="42"/>
    </row>
    <row r="14" spans="1:11" ht="40.15" customHeight="1" x14ac:dyDescent="0.2">
      <c r="A14" s="61">
        <v>10</v>
      </c>
      <c r="B14" s="63"/>
      <c r="C14" s="42"/>
      <c r="D14" s="42"/>
      <c r="E14" s="54"/>
      <c r="F14" s="255"/>
      <c r="G14" s="42"/>
    </row>
  </sheetData>
  <sheetProtection password="AAD1" sheet="1" objects="1" scenarios="1" selectLockedCells="1"/>
  <customSheetViews>
    <customSheetView guid="{9B195D69-7D5B-406D-87D2-41910A2F61D3}" showGridLines="0" fitToPage="1">
      <selection activeCell="I11" sqref="I11"/>
      <rowBreaks count="1" manualBreakCount="1">
        <brk id="37" max="16383" man="1"/>
      </rowBreaks>
      <pageMargins left="0.7" right="0.7" top="0.75" bottom="0.75" header="0.3" footer="0.3"/>
      <pageSetup paperSize="9" scale="86" fitToHeight="0" orientation="landscape" r:id="rId1"/>
    </customSheetView>
  </customSheetViews>
  <mergeCells count="5">
    <mergeCell ref="A3:G3"/>
    <mergeCell ref="I1:I4"/>
    <mergeCell ref="I6:I11"/>
    <mergeCell ref="K1:K4"/>
    <mergeCell ref="K6:K11"/>
  </mergeCells>
  <conditionalFormatting sqref="A5:A14">
    <cfRule type="notContainsBlanks" dxfId="125" priority="3">
      <formula>LEN(TRIM(A5))&gt;0</formula>
    </cfRule>
  </conditionalFormatting>
  <conditionalFormatting sqref="B5:G14">
    <cfRule type="notContainsBlanks" dxfId="124" priority="2">
      <formula>LEN(TRIM(B5))&gt;0</formula>
    </cfRule>
  </conditionalFormatting>
  <dataValidations count="4">
    <dataValidation type="list" allowBlank="1" showInputMessage="1" showErrorMessage="1" sqref="G5:G14" xr:uid="{00000000-0002-0000-0E00-000000000000}">
      <formula1>Decision</formula1>
    </dataValidation>
    <dataValidation type="list" allowBlank="1" showInputMessage="1" showErrorMessage="1" sqref="B5:B14" xr:uid="{00000000-0002-0000-0E00-000001000000}">
      <formula1>ActIDName</formula1>
    </dataValidation>
    <dataValidation type="list" allowBlank="1" showInputMessage="1" showErrorMessage="1" sqref="C5:C14" xr:uid="{00000000-0002-0000-0E00-000002000000}">
      <formula1>Country2</formula1>
    </dataValidation>
    <dataValidation type="list" allowBlank="1" showInputMessage="1" showErrorMessage="1" sqref="D5:D14" xr:uid="{00000000-0002-0000-0E00-000003000000}">
      <formula1>INDIRECT(C5)</formula1>
    </dataValidation>
  </dataValidations>
  <pageMargins left="0.7" right="0.7" top="0.75" bottom="0.75" header="0.3" footer="0.3"/>
  <pageSetup paperSize="9" scale="95" fitToHeight="0" orientation="landscape" r:id="rId2"/>
  <headerFooter>
    <oddFooter>&amp;C&amp;F&amp;R&amp;P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Munka13"/>
  <dimension ref="A1:L86"/>
  <sheetViews>
    <sheetView showGridLines="0" view="pageBreakPreview" zoomScaleNormal="125" zoomScaleSheetLayoutView="100" workbookViewId="0">
      <selection activeCell="A13" sqref="A13:D13"/>
    </sheetView>
  </sheetViews>
  <sheetFormatPr defaultColWidth="9" defaultRowHeight="14.25" x14ac:dyDescent="0.2"/>
  <cols>
    <col min="1" max="2" width="18.625" style="78" customWidth="1"/>
    <col min="3" max="3" width="7.5" style="78" customWidth="1"/>
    <col min="4" max="4" width="6.625" style="78" customWidth="1"/>
    <col min="5" max="6" width="24.625" style="78" customWidth="1"/>
    <col min="7" max="7" width="9.625" style="78" customWidth="1"/>
    <col min="8" max="8" width="10.625" style="208" customWidth="1"/>
    <col min="9" max="9" width="2.625" style="78" customWidth="1"/>
    <col min="10" max="10" width="30.625" style="78" customWidth="1"/>
    <col min="11" max="11" width="1.625" style="78" customWidth="1"/>
    <col min="12" max="12" width="30.625" style="78" customWidth="1"/>
    <col min="13" max="16384" width="9" style="78"/>
  </cols>
  <sheetData>
    <row r="1" spans="1:12" ht="30" customHeight="1" x14ac:dyDescent="0.2">
      <c r="A1" s="216" t="s">
        <v>813</v>
      </c>
      <c r="B1" s="217"/>
      <c r="C1" s="217"/>
      <c r="D1" s="200"/>
      <c r="E1" s="200"/>
      <c r="F1" s="200"/>
      <c r="G1" s="200"/>
      <c r="H1" s="201"/>
      <c r="J1" s="428" t="s">
        <v>483</v>
      </c>
      <c r="K1" s="180"/>
      <c r="L1" s="428" t="s">
        <v>561</v>
      </c>
    </row>
    <row r="2" spans="1:12" ht="6" customHeight="1" x14ac:dyDescent="0.2">
      <c r="A2" s="202"/>
      <c r="B2" s="202"/>
      <c r="C2" s="202"/>
      <c r="D2" s="202"/>
      <c r="E2" s="202"/>
      <c r="F2" s="202"/>
      <c r="G2" s="202"/>
      <c r="H2" s="203"/>
      <c r="J2" s="429"/>
      <c r="K2" s="180"/>
      <c r="L2" s="429"/>
    </row>
    <row r="3" spans="1:12" ht="20.100000000000001" customHeight="1" x14ac:dyDescent="0.2">
      <c r="A3" s="553" t="s">
        <v>585</v>
      </c>
      <c r="B3" s="553"/>
      <c r="C3" s="553"/>
      <c r="D3" s="553"/>
      <c r="E3" s="553"/>
      <c r="F3" s="553"/>
      <c r="G3" s="553"/>
      <c r="H3" s="553"/>
      <c r="J3" s="430"/>
      <c r="K3" s="180"/>
      <c r="L3" s="430"/>
    </row>
    <row r="4" spans="1:12" ht="39.950000000000003" customHeight="1" x14ac:dyDescent="0.2">
      <c r="A4" s="204" t="s">
        <v>200</v>
      </c>
      <c r="B4" s="204" t="s">
        <v>274</v>
      </c>
      <c r="C4" s="204" t="s">
        <v>484</v>
      </c>
      <c r="D4" s="204" t="s">
        <v>485</v>
      </c>
      <c r="E4" s="204" t="s">
        <v>197</v>
      </c>
      <c r="F4" s="204" t="s">
        <v>241</v>
      </c>
      <c r="G4" s="204" t="s">
        <v>486</v>
      </c>
      <c r="H4" s="204" t="s">
        <v>487</v>
      </c>
    </row>
    <row r="5" spans="1:12" ht="13.9" customHeight="1" x14ac:dyDescent="0.2">
      <c r="A5" s="107" t="s">
        <v>244</v>
      </c>
      <c r="B5" s="107" t="s">
        <v>249</v>
      </c>
      <c r="C5" s="108"/>
      <c r="D5" s="109"/>
      <c r="E5" s="107"/>
      <c r="F5" s="107"/>
      <c r="G5" s="109"/>
      <c r="H5" s="110"/>
      <c r="J5" s="428" t="s">
        <v>488</v>
      </c>
      <c r="L5" s="428" t="s">
        <v>619</v>
      </c>
    </row>
    <row r="6" spans="1:12" x14ac:dyDescent="0.2">
      <c r="A6" s="107" t="s">
        <v>245</v>
      </c>
      <c r="B6" s="107" t="s">
        <v>250</v>
      </c>
      <c r="C6" s="108"/>
      <c r="D6" s="109"/>
      <c r="E6" s="107"/>
      <c r="F6" s="107"/>
      <c r="G6" s="109"/>
      <c r="H6" s="110"/>
      <c r="J6" s="429"/>
      <c r="L6" s="429"/>
    </row>
    <row r="7" spans="1:12" x14ac:dyDescent="0.2">
      <c r="A7" s="107" t="s">
        <v>246</v>
      </c>
      <c r="B7" s="107" t="s">
        <v>251</v>
      </c>
      <c r="C7" s="108"/>
      <c r="D7" s="109"/>
      <c r="E7" s="107"/>
      <c r="F7" s="107"/>
      <c r="G7" s="109"/>
      <c r="H7" s="110"/>
      <c r="J7" s="429"/>
      <c r="L7" s="429"/>
    </row>
    <row r="8" spans="1:12" x14ac:dyDescent="0.2">
      <c r="A8" s="107" t="s">
        <v>778</v>
      </c>
      <c r="B8" s="107" t="s">
        <v>262</v>
      </c>
      <c r="C8" s="108"/>
      <c r="D8" s="109"/>
      <c r="E8" s="107"/>
      <c r="F8" s="107"/>
      <c r="G8" s="109"/>
      <c r="H8" s="110"/>
      <c r="J8" s="429"/>
      <c r="L8" s="429"/>
    </row>
    <row r="9" spans="1:12" x14ac:dyDescent="0.2">
      <c r="A9" s="107" t="s">
        <v>247</v>
      </c>
      <c r="B9" s="107" t="s">
        <v>252</v>
      </c>
      <c r="C9" s="108"/>
      <c r="D9" s="109"/>
      <c r="E9" s="107"/>
      <c r="F9" s="107"/>
      <c r="G9" s="109"/>
      <c r="H9" s="110"/>
      <c r="J9" s="429"/>
      <c r="L9" s="429"/>
    </row>
    <row r="10" spans="1:12" x14ac:dyDescent="0.2">
      <c r="A10" s="107" t="s">
        <v>248</v>
      </c>
      <c r="B10" s="107" t="s">
        <v>253</v>
      </c>
      <c r="C10" s="108"/>
      <c r="D10" s="109"/>
      <c r="E10" s="107"/>
      <c r="F10" s="107"/>
      <c r="G10" s="109"/>
      <c r="H10" s="110"/>
      <c r="J10" s="430"/>
      <c r="L10" s="430"/>
    </row>
    <row r="11" spans="1:12" x14ac:dyDescent="0.2">
      <c r="A11" s="107" t="s">
        <v>93</v>
      </c>
      <c r="B11" s="107" t="s">
        <v>93</v>
      </c>
      <c r="C11" s="108"/>
      <c r="D11" s="109"/>
      <c r="E11" s="107"/>
      <c r="F11" s="107"/>
      <c r="G11" s="109"/>
      <c r="H11" s="110"/>
    </row>
    <row r="12" spans="1:12" x14ac:dyDescent="0.2">
      <c r="A12" s="107"/>
      <c r="B12" s="107"/>
      <c r="C12" s="108"/>
      <c r="D12" s="109"/>
      <c r="E12" s="107"/>
      <c r="F12" s="107"/>
      <c r="G12" s="109"/>
      <c r="H12" s="110"/>
    </row>
    <row r="13" spans="1:12" x14ac:dyDescent="0.2">
      <c r="A13" s="107"/>
      <c r="B13" s="107"/>
      <c r="C13" s="108"/>
      <c r="D13" s="109"/>
      <c r="E13" s="107"/>
      <c r="F13" s="107"/>
      <c r="G13" s="109"/>
      <c r="H13" s="110"/>
    </row>
    <row r="14" spans="1:12" x14ac:dyDescent="0.2">
      <c r="A14" s="107"/>
      <c r="B14" s="107"/>
      <c r="C14" s="108"/>
      <c r="D14" s="109"/>
      <c r="E14" s="107"/>
      <c r="F14" s="107"/>
      <c r="G14" s="109"/>
      <c r="H14" s="110"/>
    </row>
    <row r="15" spans="1:12" x14ac:dyDescent="0.2">
      <c r="A15" s="107"/>
      <c r="B15" s="107"/>
      <c r="C15" s="108"/>
      <c r="D15" s="109"/>
      <c r="E15" s="107"/>
      <c r="F15" s="107"/>
      <c r="G15" s="109"/>
      <c r="H15" s="110"/>
    </row>
    <row r="16" spans="1:12" x14ac:dyDescent="0.2">
      <c r="A16" s="107"/>
      <c r="B16" s="107"/>
      <c r="C16" s="108"/>
      <c r="D16" s="109"/>
      <c r="E16" s="107"/>
      <c r="F16" s="107"/>
      <c r="G16" s="109"/>
      <c r="H16" s="110"/>
    </row>
    <row r="17" spans="1:12" ht="6" customHeight="1" x14ac:dyDescent="0.2">
      <c r="A17" s="205"/>
      <c r="B17" s="205"/>
      <c r="C17" s="205"/>
      <c r="D17" s="205"/>
      <c r="E17" s="205"/>
      <c r="F17" s="205"/>
      <c r="G17" s="205"/>
      <c r="H17" s="206"/>
    </row>
    <row r="18" spans="1:12" ht="20.100000000000001" customHeight="1" x14ac:dyDescent="0.2">
      <c r="A18" s="553" t="s">
        <v>586</v>
      </c>
      <c r="B18" s="553"/>
      <c r="C18" s="553"/>
      <c r="D18" s="553"/>
      <c r="E18" s="553"/>
      <c r="F18" s="553"/>
      <c r="G18" s="553"/>
      <c r="H18" s="553"/>
      <c r="J18" s="428" t="s">
        <v>489</v>
      </c>
      <c r="L18" s="428" t="s">
        <v>562</v>
      </c>
    </row>
    <row r="19" spans="1:12" ht="39.950000000000003" customHeight="1" x14ac:dyDescent="0.2">
      <c r="A19" s="204" t="s">
        <v>200</v>
      </c>
      <c r="B19" s="204" t="s">
        <v>274</v>
      </c>
      <c r="C19" s="204" t="s">
        <v>484</v>
      </c>
      <c r="D19" s="204" t="s">
        <v>485</v>
      </c>
      <c r="E19" s="204" t="s">
        <v>197</v>
      </c>
      <c r="F19" s="204" t="s">
        <v>241</v>
      </c>
      <c r="G19" s="204" t="s">
        <v>486</v>
      </c>
      <c r="H19" s="204" t="s">
        <v>487</v>
      </c>
      <c r="J19" s="429"/>
      <c r="L19" s="429"/>
    </row>
    <row r="20" spans="1:12" x14ac:dyDescent="0.2">
      <c r="A20" s="107" t="s">
        <v>92</v>
      </c>
      <c r="B20" s="107" t="s">
        <v>92</v>
      </c>
      <c r="C20" s="108"/>
      <c r="D20" s="109"/>
      <c r="E20" s="107"/>
      <c r="F20" s="107"/>
      <c r="G20" s="109"/>
      <c r="H20" s="110"/>
      <c r="J20" s="429"/>
      <c r="L20" s="429"/>
    </row>
    <row r="21" spans="1:12" ht="22.5" x14ac:dyDescent="0.2">
      <c r="A21" s="107" t="s">
        <v>237</v>
      </c>
      <c r="B21" s="107" t="s">
        <v>496</v>
      </c>
      <c r="C21" s="108"/>
      <c r="D21" s="109"/>
      <c r="E21" s="107"/>
      <c r="F21" s="107"/>
      <c r="G21" s="109"/>
      <c r="H21" s="110"/>
      <c r="J21" s="430"/>
      <c r="L21" s="430"/>
    </row>
    <row r="22" spans="1:12" ht="45" x14ac:dyDescent="0.2">
      <c r="A22" s="107" t="s">
        <v>275</v>
      </c>
      <c r="B22" s="107" t="s">
        <v>498</v>
      </c>
      <c r="C22" s="108"/>
      <c r="D22" s="109"/>
      <c r="E22" s="107"/>
      <c r="F22" s="107"/>
      <c r="G22" s="109"/>
      <c r="H22" s="110"/>
    </row>
    <row r="23" spans="1:12" ht="13.9" customHeight="1" x14ac:dyDescent="0.2">
      <c r="A23" s="107" t="s">
        <v>238</v>
      </c>
      <c r="B23" s="107" t="s">
        <v>497</v>
      </c>
      <c r="C23" s="108"/>
      <c r="D23" s="109"/>
      <c r="E23" s="107"/>
      <c r="F23" s="107"/>
      <c r="G23" s="109"/>
      <c r="H23" s="110"/>
      <c r="J23" s="428" t="s">
        <v>620</v>
      </c>
      <c r="L23" s="428" t="s">
        <v>621</v>
      </c>
    </row>
    <row r="24" spans="1:12" x14ac:dyDescent="0.2">
      <c r="A24" s="107"/>
      <c r="B24" s="107"/>
      <c r="C24" s="108"/>
      <c r="D24" s="109"/>
      <c r="E24" s="107"/>
      <c r="F24" s="107"/>
      <c r="G24" s="109"/>
      <c r="H24" s="110"/>
      <c r="J24" s="429"/>
      <c r="L24" s="429"/>
    </row>
    <row r="25" spans="1:12" x14ac:dyDescent="0.2">
      <c r="A25" s="107"/>
      <c r="B25" s="107"/>
      <c r="C25" s="108"/>
      <c r="D25" s="109"/>
      <c r="E25" s="107"/>
      <c r="F25" s="107"/>
      <c r="G25" s="109"/>
      <c r="H25" s="110"/>
      <c r="J25" s="429"/>
      <c r="L25" s="429"/>
    </row>
    <row r="26" spans="1:12" x14ac:dyDescent="0.2">
      <c r="A26" s="107"/>
      <c r="B26" s="107"/>
      <c r="C26" s="108"/>
      <c r="D26" s="109"/>
      <c r="E26" s="107"/>
      <c r="F26" s="107"/>
      <c r="G26" s="109"/>
      <c r="H26" s="110"/>
      <c r="J26" s="429"/>
      <c r="L26" s="429"/>
    </row>
    <row r="27" spans="1:12" x14ac:dyDescent="0.2">
      <c r="A27" s="107"/>
      <c r="B27" s="107"/>
      <c r="C27" s="108"/>
      <c r="D27" s="109"/>
      <c r="E27" s="107"/>
      <c r="F27" s="107"/>
      <c r="G27" s="109"/>
      <c r="H27" s="110"/>
      <c r="J27" s="430"/>
      <c r="L27" s="430"/>
    </row>
    <row r="28" spans="1:12" x14ac:dyDescent="0.2">
      <c r="A28" s="107"/>
      <c r="B28" s="107"/>
      <c r="C28" s="108"/>
      <c r="D28" s="109"/>
      <c r="E28" s="107"/>
      <c r="F28" s="107"/>
      <c r="G28" s="109"/>
      <c r="H28" s="110"/>
    </row>
    <row r="29" spans="1:12" x14ac:dyDescent="0.2">
      <c r="A29" s="107"/>
      <c r="B29" s="107"/>
      <c r="C29" s="108"/>
      <c r="D29" s="109"/>
      <c r="E29" s="107"/>
      <c r="F29" s="107"/>
      <c r="G29" s="109"/>
      <c r="H29" s="110"/>
    </row>
    <row r="30" spans="1:12" ht="6" customHeight="1" x14ac:dyDescent="0.2">
      <c r="A30" s="205"/>
      <c r="B30" s="205"/>
      <c r="C30" s="205"/>
      <c r="D30" s="205"/>
      <c r="E30" s="205"/>
      <c r="F30" s="205"/>
      <c r="G30" s="205"/>
      <c r="H30" s="206"/>
    </row>
    <row r="31" spans="1:12" ht="20.100000000000001" customHeight="1" x14ac:dyDescent="0.2">
      <c r="A31" s="553" t="s">
        <v>805</v>
      </c>
      <c r="B31" s="553"/>
      <c r="C31" s="553"/>
      <c r="D31" s="553"/>
      <c r="E31" s="553"/>
      <c r="F31" s="553"/>
      <c r="G31" s="553"/>
      <c r="H31" s="553"/>
      <c r="J31" s="428" t="s">
        <v>490</v>
      </c>
      <c r="L31" s="428" t="s">
        <v>622</v>
      </c>
    </row>
    <row r="32" spans="1:12" ht="39.950000000000003" customHeight="1" x14ac:dyDescent="0.2">
      <c r="A32" s="204" t="s">
        <v>200</v>
      </c>
      <c r="B32" s="204" t="s">
        <v>274</v>
      </c>
      <c r="C32" s="204" t="s">
        <v>484</v>
      </c>
      <c r="D32" s="204" t="s">
        <v>485</v>
      </c>
      <c r="E32" s="204" t="s">
        <v>197</v>
      </c>
      <c r="F32" s="204" t="s">
        <v>241</v>
      </c>
      <c r="G32" s="204" t="s">
        <v>486</v>
      </c>
      <c r="H32" s="204" t="s">
        <v>487</v>
      </c>
      <c r="J32" s="429"/>
      <c r="L32" s="429"/>
    </row>
    <row r="33" spans="1:12" x14ac:dyDescent="0.2">
      <c r="A33" s="107" t="s">
        <v>239</v>
      </c>
      <c r="B33" s="107" t="s">
        <v>269</v>
      </c>
      <c r="C33" s="108"/>
      <c r="D33" s="109"/>
      <c r="E33" s="107"/>
      <c r="F33" s="107"/>
      <c r="G33" s="109"/>
      <c r="H33" s="110"/>
      <c r="J33" s="430"/>
      <c r="L33" s="430"/>
    </row>
    <row r="34" spans="1:12" x14ac:dyDescent="0.2">
      <c r="A34" s="107" t="s">
        <v>260</v>
      </c>
      <c r="B34" s="107" t="s">
        <v>270</v>
      </c>
      <c r="C34" s="108"/>
      <c r="D34" s="109"/>
      <c r="E34" s="107"/>
      <c r="F34" s="107"/>
      <c r="G34" s="109"/>
      <c r="H34" s="110"/>
    </row>
    <row r="35" spans="1:12" ht="13.9" customHeight="1" x14ac:dyDescent="0.2">
      <c r="A35" s="107" t="s">
        <v>254</v>
      </c>
      <c r="B35" s="107" t="s">
        <v>254</v>
      </c>
      <c r="C35" s="108"/>
      <c r="D35" s="109"/>
      <c r="E35" s="107"/>
      <c r="F35" s="107"/>
      <c r="G35" s="109"/>
      <c r="H35" s="110"/>
      <c r="J35" s="428" t="s">
        <v>628</v>
      </c>
      <c r="L35" s="428" t="s">
        <v>623</v>
      </c>
    </row>
    <row r="36" spans="1:12" x14ac:dyDescent="0.2">
      <c r="A36" s="107" t="s">
        <v>255</v>
      </c>
      <c r="B36" s="107" t="s">
        <v>91</v>
      </c>
      <c r="C36" s="108"/>
      <c r="D36" s="109"/>
      <c r="E36" s="107"/>
      <c r="F36" s="107"/>
      <c r="G36" s="109"/>
      <c r="H36" s="110"/>
      <c r="J36" s="429"/>
      <c r="L36" s="429"/>
    </row>
    <row r="37" spans="1:12" x14ac:dyDescent="0.2">
      <c r="A37" s="107" t="s">
        <v>256</v>
      </c>
      <c r="B37" s="107" t="s">
        <v>271</v>
      </c>
      <c r="C37" s="108"/>
      <c r="D37" s="109"/>
      <c r="E37" s="107"/>
      <c r="F37" s="107"/>
      <c r="G37" s="109"/>
      <c r="H37" s="110"/>
      <c r="J37" s="429"/>
      <c r="L37" s="429"/>
    </row>
    <row r="38" spans="1:12" x14ac:dyDescent="0.2">
      <c r="A38" s="107"/>
      <c r="B38" s="107"/>
      <c r="C38" s="108"/>
      <c r="D38" s="109"/>
      <c r="E38" s="107"/>
      <c r="F38" s="107"/>
      <c r="G38" s="109"/>
      <c r="H38" s="110"/>
      <c r="J38" s="429"/>
      <c r="L38" s="429"/>
    </row>
    <row r="39" spans="1:12" x14ac:dyDescent="0.2">
      <c r="A39" s="107"/>
      <c r="B39" s="107"/>
      <c r="C39" s="108"/>
      <c r="D39" s="109"/>
      <c r="E39" s="107"/>
      <c r="F39" s="107"/>
      <c r="G39" s="109"/>
      <c r="H39" s="110"/>
      <c r="J39" s="429"/>
      <c r="L39" s="429"/>
    </row>
    <row r="40" spans="1:12" x14ac:dyDescent="0.2">
      <c r="A40" s="107"/>
      <c r="B40" s="107"/>
      <c r="C40" s="108"/>
      <c r="D40" s="109"/>
      <c r="E40" s="107"/>
      <c r="F40" s="107"/>
      <c r="G40" s="109"/>
      <c r="H40" s="110"/>
      <c r="J40" s="430"/>
      <c r="L40" s="430"/>
    </row>
    <row r="41" spans="1:12" x14ac:dyDescent="0.2">
      <c r="A41" s="107"/>
      <c r="B41" s="107"/>
      <c r="C41" s="108"/>
      <c r="D41" s="109"/>
      <c r="E41" s="107"/>
      <c r="F41" s="107"/>
      <c r="G41" s="109"/>
      <c r="H41" s="110"/>
    </row>
    <row r="42" spans="1:12" x14ac:dyDescent="0.2">
      <c r="A42" s="107"/>
      <c r="B42" s="107"/>
      <c r="C42" s="108"/>
      <c r="D42" s="109"/>
      <c r="E42" s="107"/>
      <c r="F42" s="107"/>
      <c r="G42" s="109"/>
      <c r="H42" s="110"/>
    </row>
    <row r="43" spans="1:12" x14ac:dyDescent="0.2">
      <c r="A43" s="107"/>
      <c r="B43" s="107"/>
      <c r="C43" s="108"/>
      <c r="D43" s="109"/>
      <c r="E43" s="107"/>
      <c r="F43" s="107"/>
      <c r="G43" s="109"/>
      <c r="H43" s="110"/>
    </row>
    <row r="44" spans="1:12" x14ac:dyDescent="0.2">
      <c r="A44" s="107"/>
      <c r="B44" s="107"/>
      <c r="C44" s="108"/>
      <c r="D44" s="109"/>
      <c r="E44" s="107"/>
      <c r="F44" s="107"/>
      <c r="G44" s="109"/>
      <c r="H44" s="110"/>
    </row>
    <row r="45" spans="1:12" ht="6" customHeight="1" thickBot="1" x14ac:dyDescent="0.25">
      <c r="A45" s="205"/>
      <c r="B45" s="205"/>
      <c r="C45" s="205"/>
      <c r="D45" s="205"/>
      <c r="E45" s="205"/>
      <c r="F45" s="205"/>
      <c r="G45" s="205"/>
      <c r="H45" s="206"/>
    </row>
    <row r="46" spans="1:12" ht="20.100000000000001" customHeight="1" x14ac:dyDescent="0.2">
      <c r="A46" s="553" t="s">
        <v>806</v>
      </c>
      <c r="B46" s="553"/>
      <c r="C46" s="553"/>
      <c r="D46" s="553"/>
      <c r="E46" s="553"/>
      <c r="F46" s="553"/>
      <c r="G46" s="553"/>
      <c r="H46" s="553"/>
      <c r="J46" s="426" t="s">
        <v>491</v>
      </c>
      <c r="L46" s="426" t="s">
        <v>624</v>
      </c>
    </row>
    <row r="47" spans="1:12" ht="39.950000000000003" customHeight="1" thickBot="1" x14ac:dyDescent="0.25">
      <c r="A47" s="204" t="s">
        <v>200</v>
      </c>
      <c r="B47" s="204" t="s">
        <v>274</v>
      </c>
      <c r="C47" s="204" t="s">
        <v>484</v>
      </c>
      <c r="D47" s="204" t="s">
        <v>485</v>
      </c>
      <c r="E47" s="204" t="s">
        <v>197</v>
      </c>
      <c r="F47" s="204" t="s">
        <v>241</v>
      </c>
      <c r="G47" s="204" t="s">
        <v>486</v>
      </c>
      <c r="H47" s="204" t="s">
        <v>487</v>
      </c>
      <c r="J47" s="427"/>
      <c r="L47" s="427"/>
    </row>
    <row r="48" spans="1:12" x14ac:dyDescent="0.2">
      <c r="A48" s="107" t="s">
        <v>261</v>
      </c>
      <c r="B48" s="107" t="s">
        <v>268</v>
      </c>
      <c r="C48" s="108"/>
      <c r="D48" s="109"/>
      <c r="E48" s="107"/>
      <c r="F48" s="107"/>
      <c r="G48" s="109"/>
      <c r="H48" s="110"/>
    </row>
    <row r="49" spans="1:12" ht="20.45" customHeight="1" x14ac:dyDescent="0.2">
      <c r="A49" s="107" t="s">
        <v>257</v>
      </c>
      <c r="B49" s="107" t="s">
        <v>745</v>
      </c>
      <c r="C49" s="108"/>
      <c r="D49" s="109"/>
      <c r="E49" s="107"/>
      <c r="F49" s="107"/>
      <c r="G49" s="109"/>
      <c r="H49" s="110"/>
      <c r="J49" s="428" t="s">
        <v>492</v>
      </c>
      <c r="L49" s="428" t="s">
        <v>625</v>
      </c>
    </row>
    <row r="50" spans="1:12" ht="22.5" x14ac:dyDescent="0.2">
      <c r="A50" s="107" t="s">
        <v>277</v>
      </c>
      <c r="B50" s="107" t="s">
        <v>746</v>
      </c>
      <c r="C50" s="108"/>
      <c r="D50" s="109"/>
      <c r="E50" s="107"/>
      <c r="F50" s="107"/>
      <c r="G50" s="109"/>
      <c r="H50" s="110"/>
      <c r="J50" s="429"/>
      <c r="L50" s="429"/>
    </row>
    <row r="51" spans="1:12" x14ac:dyDescent="0.2">
      <c r="A51" s="107" t="s">
        <v>258</v>
      </c>
      <c r="B51" s="107" t="s">
        <v>266</v>
      </c>
      <c r="C51" s="108"/>
      <c r="D51" s="109"/>
      <c r="E51" s="107"/>
      <c r="F51" s="107"/>
      <c r="G51" s="109"/>
      <c r="H51" s="110"/>
      <c r="J51" s="429"/>
      <c r="L51" s="429"/>
    </row>
    <row r="52" spans="1:12" x14ac:dyDescent="0.2">
      <c r="A52" s="107" t="s">
        <v>259</v>
      </c>
      <c r="B52" s="107" t="s">
        <v>267</v>
      </c>
      <c r="C52" s="108"/>
      <c r="D52" s="109"/>
      <c r="E52" s="107"/>
      <c r="F52" s="107"/>
      <c r="G52" s="109"/>
      <c r="H52" s="110"/>
      <c r="J52" s="430"/>
      <c r="L52" s="430"/>
    </row>
    <row r="53" spans="1:12" ht="33.75" x14ac:dyDescent="0.2">
      <c r="A53" s="107" t="s">
        <v>278</v>
      </c>
      <c r="B53" s="107" t="s">
        <v>747</v>
      </c>
      <c r="C53" s="108"/>
      <c r="D53" s="109"/>
      <c r="E53" s="107"/>
      <c r="F53" s="107"/>
      <c r="G53" s="109"/>
      <c r="H53" s="110"/>
    </row>
    <row r="54" spans="1:12" x14ac:dyDescent="0.2">
      <c r="A54" s="107"/>
      <c r="B54" s="107"/>
      <c r="C54" s="108"/>
      <c r="D54" s="109"/>
      <c r="E54" s="107"/>
      <c r="F54" s="107"/>
      <c r="G54" s="109"/>
      <c r="H54" s="110"/>
    </row>
    <row r="55" spans="1:12" x14ac:dyDescent="0.2">
      <c r="A55" s="107"/>
      <c r="B55" s="107"/>
      <c r="C55" s="108"/>
      <c r="D55" s="109"/>
      <c r="E55" s="107"/>
      <c r="F55" s="107"/>
      <c r="G55" s="109"/>
      <c r="H55" s="110"/>
    </row>
    <row r="56" spans="1:12" x14ac:dyDescent="0.2">
      <c r="A56" s="107"/>
      <c r="B56" s="107"/>
      <c r="C56" s="108"/>
      <c r="D56" s="109"/>
      <c r="E56" s="107"/>
      <c r="F56" s="107"/>
      <c r="G56" s="109"/>
      <c r="H56" s="110"/>
    </row>
    <row r="57" spans="1:12" x14ac:dyDescent="0.2">
      <c r="A57" s="107"/>
      <c r="B57" s="107"/>
      <c r="C57" s="108"/>
      <c r="D57" s="109"/>
      <c r="E57" s="107"/>
      <c r="F57" s="107"/>
      <c r="G57" s="109"/>
      <c r="H57" s="110"/>
    </row>
    <row r="58" spans="1:12" x14ac:dyDescent="0.2">
      <c r="A58" s="107"/>
      <c r="B58" s="107"/>
      <c r="C58" s="108"/>
      <c r="D58" s="109"/>
      <c r="E58" s="107"/>
      <c r="F58" s="107"/>
      <c r="G58" s="109"/>
      <c r="H58" s="110"/>
    </row>
    <row r="59" spans="1:12" x14ac:dyDescent="0.2">
      <c r="A59" s="107"/>
      <c r="B59" s="107"/>
      <c r="C59" s="108"/>
      <c r="D59" s="109"/>
      <c r="E59" s="107"/>
      <c r="F59" s="107"/>
      <c r="G59" s="109"/>
      <c r="H59" s="110"/>
    </row>
    <row r="60" spans="1:12" ht="6" customHeight="1" x14ac:dyDescent="0.2">
      <c r="A60" s="205"/>
      <c r="B60" s="205"/>
      <c r="C60" s="205"/>
      <c r="D60" s="205"/>
      <c r="E60" s="205"/>
      <c r="F60" s="205"/>
      <c r="G60" s="205"/>
      <c r="H60" s="206"/>
    </row>
    <row r="61" spans="1:12" ht="20.100000000000001" customHeight="1" x14ac:dyDescent="0.2">
      <c r="A61" s="553" t="s">
        <v>809</v>
      </c>
      <c r="B61" s="553"/>
      <c r="C61" s="553"/>
      <c r="D61" s="553"/>
      <c r="E61" s="553"/>
      <c r="F61" s="553"/>
      <c r="G61" s="553"/>
      <c r="H61" s="553"/>
      <c r="J61" s="428" t="s">
        <v>627</v>
      </c>
      <c r="L61" s="428" t="s">
        <v>626</v>
      </c>
    </row>
    <row r="62" spans="1:12" ht="39.950000000000003" customHeight="1" x14ac:dyDescent="0.2">
      <c r="A62" s="204" t="s">
        <v>200</v>
      </c>
      <c r="B62" s="204" t="s">
        <v>274</v>
      </c>
      <c r="C62" s="204" t="s">
        <v>484</v>
      </c>
      <c r="D62" s="204" t="s">
        <v>485</v>
      </c>
      <c r="E62" s="204" t="s">
        <v>197</v>
      </c>
      <c r="F62" s="204" t="s">
        <v>241</v>
      </c>
      <c r="G62" s="204" t="s">
        <v>486</v>
      </c>
      <c r="H62" s="204" t="s">
        <v>487</v>
      </c>
      <c r="J62" s="429"/>
      <c r="L62" s="429"/>
    </row>
    <row r="63" spans="1:12" x14ac:dyDescent="0.2">
      <c r="A63" s="107" t="s">
        <v>243</v>
      </c>
      <c r="B63" s="107" t="s">
        <v>264</v>
      </c>
      <c r="C63" s="108"/>
      <c r="D63" s="109"/>
      <c r="E63" s="107"/>
      <c r="F63" s="107"/>
      <c r="G63" s="109"/>
      <c r="H63" s="110"/>
      <c r="J63" s="430"/>
      <c r="L63" s="430"/>
    </row>
    <row r="64" spans="1:12" x14ac:dyDescent="0.2">
      <c r="A64" s="107" t="s">
        <v>242</v>
      </c>
      <c r="B64" s="107" t="s">
        <v>265</v>
      </c>
      <c r="C64" s="108"/>
      <c r="D64" s="109"/>
      <c r="E64" s="107"/>
      <c r="F64" s="107"/>
      <c r="G64" s="109"/>
      <c r="H64" s="110"/>
    </row>
    <row r="65" spans="1:12" x14ac:dyDescent="0.2">
      <c r="A65" s="107" t="s">
        <v>263</v>
      </c>
      <c r="B65" s="107" t="s">
        <v>263</v>
      </c>
      <c r="C65" s="108"/>
      <c r="D65" s="109"/>
      <c r="E65" s="107"/>
      <c r="F65" s="107"/>
      <c r="G65" s="109"/>
      <c r="H65" s="110"/>
    </row>
    <row r="66" spans="1:12" ht="49.9" customHeight="1" x14ac:dyDescent="0.2">
      <c r="A66" s="107" t="s">
        <v>779</v>
      </c>
      <c r="B66" s="107" t="s">
        <v>499</v>
      </c>
      <c r="C66" s="108"/>
      <c r="D66" s="109"/>
      <c r="E66" s="107"/>
      <c r="F66" s="107"/>
      <c r="G66" s="109"/>
      <c r="H66" s="110"/>
      <c r="J66" s="207" t="s">
        <v>493</v>
      </c>
      <c r="L66" s="207" t="s">
        <v>629</v>
      </c>
    </row>
    <row r="67" spans="1:12" x14ac:dyDescent="0.2">
      <c r="A67" s="107"/>
      <c r="B67" s="107"/>
      <c r="C67" s="108"/>
      <c r="D67" s="109"/>
      <c r="E67" s="107"/>
      <c r="F67" s="107"/>
      <c r="G67" s="109"/>
      <c r="H67" s="110"/>
      <c r="J67" s="231"/>
      <c r="L67" s="231"/>
    </row>
    <row r="68" spans="1:12" x14ac:dyDescent="0.2">
      <c r="A68" s="107"/>
      <c r="B68" s="107"/>
      <c r="C68" s="108"/>
      <c r="D68" s="109"/>
      <c r="E68" s="107"/>
      <c r="F68" s="107"/>
      <c r="G68" s="109"/>
      <c r="H68" s="110"/>
    </row>
    <row r="69" spans="1:12" ht="13.9" customHeight="1" x14ac:dyDescent="0.2">
      <c r="A69" s="107"/>
      <c r="B69" s="107"/>
      <c r="C69" s="108"/>
      <c r="D69" s="109"/>
      <c r="E69" s="107"/>
      <c r="F69" s="107"/>
      <c r="G69" s="109"/>
      <c r="H69" s="110"/>
      <c r="J69" s="428" t="s">
        <v>494</v>
      </c>
      <c r="L69" s="428" t="s">
        <v>630</v>
      </c>
    </row>
    <row r="70" spans="1:12" x14ac:dyDescent="0.2">
      <c r="A70" s="107"/>
      <c r="B70" s="107"/>
      <c r="C70" s="108"/>
      <c r="D70" s="109"/>
      <c r="E70" s="107"/>
      <c r="F70" s="107"/>
      <c r="G70" s="109"/>
      <c r="H70" s="110"/>
      <c r="J70" s="429"/>
      <c r="L70" s="429"/>
    </row>
    <row r="71" spans="1:12" x14ac:dyDescent="0.2">
      <c r="A71" s="107"/>
      <c r="B71" s="107"/>
      <c r="C71" s="108"/>
      <c r="D71" s="109"/>
      <c r="E71" s="107"/>
      <c r="F71" s="107"/>
      <c r="G71" s="109"/>
      <c r="H71" s="110"/>
      <c r="J71" s="430"/>
      <c r="L71" s="430"/>
    </row>
    <row r="72" spans="1:12" x14ac:dyDescent="0.2">
      <c r="A72" s="107"/>
      <c r="B72" s="107"/>
      <c r="C72" s="108"/>
      <c r="D72" s="109"/>
      <c r="E72" s="107"/>
      <c r="F72" s="107"/>
      <c r="G72" s="109"/>
      <c r="H72" s="110"/>
    </row>
    <row r="73" spans="1:12" ht="6" customHeight="1" thickBot="1" x14ac:dyDescent="0.25">
      <c r="A73" s="205"/>
      <c r="B73" s="205"/>
      <c r="C73" s="205"/>
      <c r="D73" s="205"/>
      <c r="E73" s="205"/>
      <c r="F73" s="205"/>
      <c r="G73" s="205"/>
      <c r="H73" s="206"/>
    </row>
    <row r="74" spans="1:12" ht="20.100000000000001" customHeight="1" thickBot="1" x14ac:dyDescent="0.25">
      <c r="A74" s="553" t="s">
        <v>814</v>
      </c>
      <c r="B74" s="553"/>
      <c r="C74" s="553"/>
      <c r="D74" s="553"/>
      <c r="E74" s="553"/>
      <c r="F74" s="553"/>
      <c r="G74" s="553"/>
      <c r="H74" s="553"/>
      <c r="J74" s="465" t="s">
        <v>495</v>
      </c>
      <c r="L74" s="465" t="s">
        <v>631</v>
      </c>
    </row>
    <row r="75" spans="1:12" ht="39.950000000000003" customHeight="1" thickBot="1" x14ac:dyDescent="0.25">
      <c r="A75" s="204" t="s">
        <v>200</v>
      </c>
      <c r="B75" s="204" t="s">
        <v>274</v>
      </c>
      <c r="C75" s="204" t="s">
        <v>484</v>
      </c>
      <c r="D75" s="204" t="s">
        <v>485</v>
      </c>
      <c r="E75" s="204" t="s">
        <v>197</v>
      </c>
      <c r="F75" s="204" t="s">
        <v>241</v>
      </c>
      <c r="G75" s="204" t="s">
        <v>486</v>
      </c>
      <c r="H75" s="204" t="s">
        <v>487</v>
      </c>
      <c r="J75" s="465"/>
      <c r="L75" s="465"/>
    </row>
    <row r="76" spans="1:12" x14ac:dyDescent="0.2">
      <c r="A76" s="107" t="s">
        <v>236</v>
      </c>
      <c r="B76" s="107" t="s">
        <v>500</v>
      </c>
      <c r="C76" s="108"/>
      <c r="D76" s="109"/>
      <c r="E76" s="107"/>
      <c r="F76" s="107"/>
      <c r="G76" s="109"/>
      <c r="H76" s="110"/>
    </row>
    <row r="77" spans="1:12" x14ac:dyDescent="0.2">
      <c r="A77" s="107" t="s">
        <v>240</v>
      </c>
      <c r="B77" s="107" t="s">
        <v>501</v>
      </c>
      <c r="C77" s="108"/>
      <c r="D77" s="109"/>
      <c r="E77" s="107"/>
      <c r="F77" s="107"/>
      <c r="G77" s="109"/>
      <c r="H77" s="110"/>
    </row>
    <row r="78" spans="1:12" ht="22.5" x14ac:dyDescent="0.2">
      <c r="A78" s="107" t="s">
        <v>272</v>
      </c>
      <c r="B78" s="107" t="s">
        <v>273</v>
      </c>
      <c r="C78" s="108"/>
      <c r="D78" s="109"/>
      <c r="E78" s="107"/>
      <c r="F78" s="107"/>
      <c r="G78" s="109"/>
      <c r="H78" s="110"/>
    </row>
    <row r="79" spans="1:12" x14ac:dyDescent="0.2">
      <c r="A79" s="107"/>
      <c r="B79" s="107"/>
      <c r="C79" s="108"/>
      <c r="D79" s="109"/>
      <c r="E79" s="107"/>
      <c r="F79" s="107"/>
      <c r="G79" s="109"/>
      <c r="H79" s="110"/>
    </row>
    <row r="80" spans="1:12" x14ac:dyDescent="0.2">
      <c r="A80" s="107"/>
      <c r="B80" s="107"/>
      <c r="C80" s="108"/>
      <c r="D80" s="109"/>
      <c r="E80" s="107"/>
      <c r="F80" s="107"/>
      <c r="G80" s="109"/>
      <c r="H80" s="110"/>
    </row>
    <row r="81" spans="1:8" x14ac:dyDescent="0.2">
      <c r="A81" s="107"/>
      <c r="B81" s="107"/>
      <c r="C81" s="108"/>
      <c r="D81" s="109"/>
      <c r="E81" s="107"/>
      <c r="F81" s="107"/>
      <c r="G81" s="109"/>
      <c r="H81" s="110"/>
    </row>
    <row r="82" spans="1:8" x14ac:dyDescent="0.2">
      <c r="A82" s="107"/>
      <c r="B82" s="107"/>
      <c r="C82" s="108"/>
      <c r="D82" s="109"/>
      <c r="E82" s="107"/>
      <c r="F82" s="107"/>
      <c r="G82" s="109"/>
      <c r="H82" s="110"/>
    </row>
    <row r="83" spans="1:8" x14ac:dyDescent="0.2">
      <c r="A83" s="107"/>
      <c r="B83" s="107"/>
      <c r="C83" s="108"/>
      <c r="D83" s="109"/>
      <c r="E83" s="107"/>
      <c r="F83" s="107"/>
      <c r="G83" s="109"/>
      <c r="H83" s="110"/>
    </row>
    <row r="84" spans="1:8" x14ac:dyDescent="0.2">
      <c r="A84" s="107"/>
      <c r="B84" s="107"/>
      <c r="C84" s="108"/>
      <c r="D84" s="109"/>
      <c r="E84" s="107"/>
      <c r="F84" s="107"/>
      <c r="G84" s="109"/>
      <c r="H84" s="110"/>
    </row>
    <row r="85" spans="1:8" x14ac:dyDescent="0.2">
      <c r="A85" s="107"/>
      <c r="B85" s="107"/>
      <c r="C85" s="108"/>
      <c r="D85" s="109"/>
      <c r="E85" s="107"/>
      <c r="F85" s="107"/>
      <c r="G85" s="109"/>
      <c r="H85" s="110"/>
    </row>
    <row r="86" spans="1:8" x14ac:dyDescent="0.2">
      <c r="A86" s="107"/>
      <c r="B86" s="107"/>
      <c r="C86" s="108"/>
      <c r="D86" s="109"/>
      <c r="E86" s="107"/>
      <c r="F86" s="107"/>
      <c r="G86" s="109"/>
      <c r="H86" s="110"/>
    </row>
  </sheetData>
  <sheetProtection password="AAD1" sheet="1" objects="1" scenarios="1" selectLockedCells="1"/>
  <customSheetViews>
    <customSheetView guid="{9B195D69-7D5B-406D-87D2-41910A2F61D3}" scale="130" showGridLines="0" topLeftCell="A22">
      <selection activeCell="A39" sqref="A39"/>
      <pageMargins left="0.7" right="0.7" top="0.75" bottom="0.75" header="0.3" footer="0.3"/>
      <pageSetup paperSize="9" orientation="portrait" r:id="rId1"/>
    </customSheetView>
  </customSheetViews>
  <mergeCells count="28">
    <mergeCell ref="L46:L47"/>
    <mergeCell ref="L49:L52"/>
    <mergeCell ref="L61:L63"/>
    <mergeCell ref="L69:L71"/>
    <mergeCell ref="L74:L75"/>
    <mergeCell ref="J46:J47"/>
    <mergeCell ref="J74:J75"/>
    <mergeCell ref="J49:J52"/>
    <mergeCell ref="J61:J63"/>
    <mergeCell ref="J69:J71"/>
    <mergeCell ref="A3:H3"/>
    <mergeCell ref="A31:H31"/>
    <mergeCell ref="A74:H74"/>
    <mergeCell ref="A18:H18"/>
    <mergeCell ref="A46:H46"/>
    <mergeCell ref="A61:H61"/>
    <mergeCell ref="J31:J33"/>
    <mergeCell ref="J35:J40"/>
    <mergeCell ref="J5:J10"/>
    <mergeCell ref="J1:J3"/>
    <mergeCell ref="J18:J21"/>
    <mergeCell ref="J23:J27"/>
    <mergeCell ref="L35:L40"/>
    <mergeCell ref="L1:L3"/>
    <mergeCell ref="L5:L10"/>
    <mergeCell ref="L18:L21"/>
    <mergeCell ref="L23:L27"/>
    <mergeCell ref="L31:L33"/>
  </mergeCells>
  <conditionalFormatting sqref="G16 C5:D12 F5:H12">
    <cfRule type="notContainsBlanks" dxfId="123" priority="111">
      <formula>LEN(TRIM(C5))&gt;0</formula>
    </cfRule>
  </conditionalFormatting>
  <conditionalFormatting sqref="C16:D16 H16 F16">
    <cfRule type="notContainsBlanks" dxfId="122" priority="100">
      <formula>LEN(TRIM(C16))&gt;0</formula>
    </cfRule>
  </conditionalFormatting>
  <conditionalFormatting sqref="C20:D29 F20:H29">
    <cfRule type="notContainsBlanks" dxfId="121" priority="99">
      <formula>LEN(TRIM(C20))&gt;0</formula>
    </cfRule>
  </conditionalFormatting>
  <conditionalFormatting sqref="F63:H66 C63:D66">
    <cfRule type="notContainsBlanks" dxfId="120" priority="83">
      <formula>LEN(TRIM(C63))&gt;0</formula>
    </cfRule>
  </conditionalFormatting>
  <conditionalFormatting sqref="G76:H77 C76:D77">
    <cfRule type="notContainsBlanks" dxfId="119" priority="82">
      <formula>LEN(TRIM(C76))&gt;0</formula>
    </cfRule>
  </conditionalFormatting>
  <conditionalFormatting sqref="G15">
    <cfRule type="notContainsBlanks" dxfId="118" priority="73">
      <formula>LEN(TRIM(G15))&gt;0</formula>
    </cfRule>
  </conditionalFormatting>
  <conditionalFormatting sqref="H15 C15:D15 F15">
    <cfRule type="notContainsBlanks" dxfId="117" priority="72">
      <formula>LEN(TRIM(C15))&gt;0</formula>
    </cfRule>
  </conditionalFormatting>
  <conditionalFormatting sqref="G13">
    <cfRule type="notContainsBlanks" dxfId="116" priority="71">
      <formula>LEN(TRIM(G13))&gt;0</formula>
    </cfRule>
  </conditionalFormatting>
  <conditionalFormatting sqref="H13 C13:D13">
    <cfRule type="notContainsBlanks" dxfId="115" priority="70">
      <formula>LEN(TRIM(C13))&gt;0</formula>
    </cfRule>
  </conditionalFormatting>
  <conditionalFormatting sqref="F13">
    <cfRule type="notContainsBlanks" dxfId="114" priority="67">
      <formula>LEN(TRIM(F13))&gt;0</formula>
    </cfRule>
  </conditionalFormatting>
  <conditionalFormatting sqref="G14">
    <cfRule type="notContainsBlanks" dxfId="113" priority="66">
      <formula>LEN(TRIM(G14))&gt;0</formula>
    </cfRule>
  </conditionalFormatting>
  <conditionalFormatting sqref="H14 C14:D14 F14">
    <cfRule type="notContainsBlanks" dxfId="112" priority="65">
      <formula>LEN(TRIM(C14))&gt;0</formula>
    </cfRule>
  </conditionalFormatting>
  <conditionalFormatting sqref="E5:E12">
    <cfRule type="notContainsBlanks" dxfId="111" priority="64">
      <formula>LEN(TRIM(E5))&gt;0</formula>
    </cfRule>
  </conditionalFormatting>
  <conditionalFormatting sqref="E16">
    <cfRule type="notContainsBlanks" dxfId="110" priority="62">
      <formula>LEN(TRIM(E16))&gt;0</formula>
    </cfRule>
  </conditionalFormatting>
  <conditionalFormatting sqref="E20:E29">
    <cfRule type="notContainsBlanks" dxfId="109" priority="61">
      <formula>LEN(TRIM(E20))&gt;0</formula>
    </cfRule>
  </conditionalFormatting>
  <conditionalFormatting sqref="E63:E66">
    <cfRule type="notContainsBlanks" dxfId="108" priority="57">
      <formula>LEN(TRIM(E63))&gt;0</formula>
    </cfRule>
  </conditionalFormatting>
  <conditionalFormatting sqref="E76:E77">
    <cfRule type="notContainsBlanks" dxfId="107" priority="56">
      <formula>LEN(TRIM(E76))&gt;0</formula>
    </cfRule>
  </conditionalFormatting>
  <conditionalFormatting sqref="E15">
    <cfRule type="notContainsBlanks" dxfId="106" priority="55">
      <formula>LEN(TRIM(E15))&gt;0</formula>
    </cfRule>
  </conditionalFormatting>
  <conditionalFormatting sqref="E13">
    <cfRule type="notContainsBlanks" dxfId="105" priority="54">
      <formula>LEN(TRIM(E13))&gt;0</formula>
    </cfRule>
  </conditionalFormatting>
  <conditionalFormatting sqref="E14">
    <cfRule type="notContainsBlanks" dxfId="104" priority="53">
      <formula>LEN(TRIM(E14))&gt;0</formula>
    </cfRule>
  </conditionalFormatting>
  <conditionalFormatting sqref="A21:B21">
    <cfRule type="notContainsBlanks" dxfId="103" priority="52">
      <formula>LEN(TRIM(A21))&gt;0</formula>
    </cfRule>
  </conditionalFormatting>
  <conditionalFormatting sqref="A20:B20">
    <cfRule type="notContainsBlanks" dxfId="102" priority="51">
      <formula>LEN(TRIM(A20))&gt;0</formula>
    </cfRule>
  </conditionalFormatting>
  <conditionalFormatting sqref="A23:B23 B24:B29">
    <cfRule type="notContainsBlanks" dxfId="101" priority="50">
      <formula>LEN(TRIM(A23))&gt;0</formula>
    </cfRule>
  </conditionalFormatting>
  <conditionalFormatting sqref="A22:B22">
    <cfRule type="notContainsBlanks" dxfId="100" priority="49">
      <formula>LEN(TRIM(A22))&gt;0</formula>
    </cfRule>
  </conditionalFormatting>
  <conditionalFormatting sqref="A63:B65">
    <cfRule type="notContainsBlanks" dxfId="99" priority="47">
      <formula>LEN(TRIM(A63))&gt;0</formula>
    </cfRule>
  </conditionalFormatting>
  <conditionalFormatting sqref="A66:B66">
    <cfRule type="notContainsBlanks" dxfId="98" priority="46">
      <formula>LEN(TRIM(A66))&gt;0</formula>
    </cfRule>
  </conditionalFormatting>
  <conditionalFormatting sqref="A76:B76">
    <cfRule type="notContainsBlanks" dxfId="97" priority="45">
      <formula>LEN(TRIM(A76))&gt;0</formula>
    </cfRule>
  </conditionalFormatting>
  <conditionalFormatting sqref="A77:B77">
    <cfRule type="notContainsBlanks" dxfId="96" priority="44">
      <formula>LEN(TRIM(A77))&gt;0</formula>
    </cfRule>
  </conditionalFormatting>
  <conditionalFormatting sqref="A5:B10">
    <cfRule type="notContainsBlanks" dxfId="95" priority="43">
      <formula>LEN(TRIM(A5))&gt;0</formula>
    </cfRule>
  </conditionalFormatting>
  <conditionalFormatting sqref="A12:B12">
    <cfRule type="notContainsBlanks" dxfId="94" priority="42">
      <formula>LEN(TRIM(A12))&gt;0</formula>
    </cfRule>
  </conditionalFormatting>
  <conditionalFormatting sqref="A13:B16">
    <cfRule type="notContainsBlanks" dxfId="93" priority="41">
      <formula>LEN(TRIM(A13))&gt;0</formula>
    </cfRule>
  </conditionalFormatting>
  <conditionalFormatting sqref="A11">
    <cfRule type="notContainsBlanks" dxfId="92" priority="40">
      <formula>LEN(TRIM(A11))&gt;0</formula>
    </cfRule>
  </conditionalFormatting>
  <conditionalFormatting sqref="B11">
    <cfRule type="notContainsBlanks" dxfId="91" priority="39">
      <formula>LEN(TRIM(B11))&gt;0</formula>
    </cfRule>
  </conditionalFormatting>
  <conditionalFormatting sqref="A24:A29">
    <cfRule type="notContainsBlanks" dxfId="90" priority="38">
      <formula>LEN(TRIM(A24))&gt;0</formula>
    </cfRule>
  </conditionalFormatting>
  <conditionalFormatting sqref="F33:H37 C33:D37 C43:D44 F43:H44">
    <cfRule type="notContainsBlanks" dxfId="89" priority="37">
      <formula>LEN(TRIM(C33))&gt;0</formula>
    </cfRule>
  </conditionalFormatting>
  <conditionalFormatting sqref="E33:E37 E43:E44">
    <cfRule type="notContainsBlanks" dxfId="88" priority="35">
      <formula>LEN(TRIM(E33))&gt;0</formula>
    </cfRule>
  </conditionalFormatting>
  <conditionalFormatting sqref="B33:B37 B43:B44">
    <cfRule type="notContainsBlanks" dxfId="87" priority="34">
      <formula>LEN(TRIM(B33))&gt;0</formula>
    </cfRule>
  </conditionalFormatting>
  <conditionalFormatting sqref="A33:A37 A43:A44">
    <cfRule type="notContainsBlanks" dxfId="86" priority="33">
      <formula>LEN(TRIM(A33))&gt;0</formula>
    </cfRule>
  </conditionalFormatting>
  <conditionalFormatting sqref="F48:H59 C48:D59">
    <cfRule type="notContainsBlanks" dxfId="85" priority="32">
      <formula>LEN(TRIM(C48))&gt;0</formula>
    </cfRule>
  </conditionalFormatting>
  <conditionalFormatting sqref="E48:E59">
    <cfRule type="notContainsBlanks" dxfId="84" priority="30">
      <formula>LEN(TRIM(E48))&gt;0</formula>
    </cfRule>
  </conditionalFormatting>
  <conditionalFormatting sqref="B48 B54:B59">
    <cfRule type="notContainsBlanks" dxfId="83" priority="29">
      <formula>LEN(TRIM(B48))&gt;0</formula>
    </cfRule>
  </conditionalFormatting>
  <conditionalFormatting sqref="A48:A59">
    <cfRule type="notContainsBlanks" dxfId="82" priority="28">
      <formula>LEN(TRIM(A48))&gt;0</formula>
    </cfRule>
  </conditionalFormatting>
  <conditionalFormatting sqref="C41:D42 F41:H42">
    <cfRule type="notContainsBlanks" dxfId="81" priority="27">
      <formula>LEN(TRIM(C41))&gt;0</formula>
    </cfRule>
  </conditionalFormatting>
  <conditionalFormatting sqref="E41:E42">
    <cfRule type="notContainsBlanks" dxfId="80" priority="25">
      <formula>LEN(TRIM(E41))&gt;0</formula>
    </cfRule>
  </conditionalFormatting>
  <conditionalFormatting sqref="B41:B42">
    <cfRule type="notContainsBlanks" dxfId="79" priority="24">
      <formula>LEN(TRIM(B41))&gt;0</formula>
    </cfRule>
  </conditionalFormatting>
  <conditionalFormatting sqref="A41:A42">
    <cfRule type="notContainsBlanks" dxfId="78" priority="23">
      <formula>LEN(TRIM(A41))&gt;0</formula>
    </cfRule>
  </conditionalFormatting>
  <conditionalFormatting sqref="C40:D40 F40:H40">
    <cfRule type="notContainsBlanks" dxfId="77" priority="22">
      <formula>LEN(TRIM(C40))&gt;0</formula>
    </cfRule>
  </conditionalFormatting>
  <conditionalFormatting sqref="E40">
    <cfRule type="notContainsBlanks" dxfId="76" priority="20">
      <formula>LEN(TRIM(E40))&gt;0</formula>
    </cfRule>
  </conditionalFormatting>
  <conditionalFormatting sqref="B40">
    <cfRule type="notContainsBlanks" dxfId="75" priority="19">
      <formula>LEN(TRIM(B40))&gt;0</formula>
    </cfRule>
  </conditionalFormatting>
  <conditionalFormatting sqref="A40">
    <cfRule type="notContainsBlanks" dxfId="74" priority="18">
      <formula>LEN(TRIM(A40))&gt;0</formula>
    </cfRule>
  </conditionalFormatting>
  <conditionalFormatting sqref="C38:D39 F38:H39">
    <cfRule type="notContainsBlanks" dxfId="73" priority="17">
      <formula>LEN(TRIM(C38))&gt;0</formula>
    </cfRule>
  </conditionalFormatting>
  <conditionalFormatting sqref="E38:E39">
    <cfRule type="notContainsBlanks" dxfId="72" priority="15">
      <formula>LEN(TRIM(E38))&gt;0</formula>
    </cfRule>
  </conditionalFormatting>
  <conditionalFormatting sqref="B38:B39">
    <cfRule type="notContainsBlanks" dxfId="71" priority="14">
      <formula>LEN(TRIM(B38))&gt;0</formula>
    </cfRule>
  </conditionalFormatting>
  <conditionalFormatting sqref="A38:A39">
    <cfRule type="notContainsBlanks" dxfId="70" priority="13">
      <formula>LEN(TRIM(A38))&gt;0</formula>
    </cfRule>
  </conditionalFormatting>
  <conditionalFormatting sqref="F67:H72 C67:D72">
    <cfRule type="notContainsBlanks" dxfId="69" priority="12">
      <formula>LEN(TRIM(C67))&gt;0</formula>
    </cfRule>
  </conditionalFormatting>
  <conditionalFormatting sqref="E67:E72">
    <cfRule type="notContainsBlanks" dxfId="68" priority="10">
      <formula>LEN(TRIM(E67))&gt;0</formula>
    </cfRule>
  </conditionalFormatting>
  <conditionalFormatting sqref="B67:B72">
    <cfRule type="notContainsBlanks" dxfId="67" priority="9">
      <formula>LEN(TRIM(B67))&gt;0</formula>
    </cfRule>
  </conditionalFormatting>
  <conditionalFormatting sqref="A67:A72">
    <cfRule type="notContainsBlanks" dxfId="66" priority="8">
      <formula>LEN(TRIM(A67))&gt;0</formula>
    </cfRule>
  </conditionalFormatting>
  <conditionalFormatting sqref="F78:H86 C78:D86">
    <cfRule type="notContainsBlanks" dxfId="65" priority="7">
      <formula>LEN(TRIM(C78))&gt;0</formula>
    </cfRule>
  </conditionalFormatting>
  <conditionalFormatting sqref="E78:E86">
    <cfRule type="notContainsBlanks" dxfId="64" priority="5">
      <formula>LEN(TRIM(E78))&gt;0</formula>
    </cfRule>
  </conditionalFormatting>
  <conditionalFormatting sqref="B78:B86">
    <cfRule type="notContainsBlanks" dxfId="63" priority="4">
      <formula>LEN(TRIM(B78))&gt;0</formula>
    </cfRule>
  </conditionalFormatting>
  <conditionalFormatting sqref="A78:A86">
    <cfRule type="notContainsBlanks" dxfId="62" priority="3">
      <formula>LEN(TRIM(A78))&gt;0</formula>
    </cfRule>
  </conditionalFormatting>
  <conditionalFormatting sqref="B49:B53">
    <cfRule type="notContainsBlanks" dxfId="61" priority="2">
      <formula>LEN(TRIM(B49))&gt;0</formula>
    </cfRule>
  </conditionalFormatting>
  <conditionalFormatting sqref="F76:F77">
    <cfRule type="notContainsBlanks" dxfId="60" priority="1">
      <formula>LEN(TRIM(F76))&gt;0</formula>
    </cfRule>
  </conditionalFormatting>
  <dataValidations count="3">
    <dataValidation type="list" allowBlank="1" showInputMessage="1" showErrorMessage="1" sqref="G48:G59 G5:G16 G33:G44 G63:G72 G20:G29 G76:G86" xr:uid="{00000000-0002-0000-0F00-000000000000}">
      <formula1>Lang</formula1>
    </dataValidation>
    <dataValidation type="list" allowBlank="1" showInputMessage="1" showErrorMessage="1" sqref="D48:D59 D5:D16 D20:D29 D33:D44 D63:D72 D76:D86" xr:uid="{00000000-0002-0000-0F00-000001000000}">
      <formula1>BenID</formula1>
    </dataValidation>
    <dataValidation type="whole" operator="greaterThanOrEqual" allowBlank="1" showInputMessage="1" showErrorMessage="1" sqref="C48:C59 C20:C29 C5:C16 C33:C44 C63:C72 C76:C86" xr:uid="{00000000-0002-0000-0F00-000002000000}">
      <formula1>1</formula1>
    </dataValidation>
  </dataValidations>
  <pageMargins left="0.70866141732283472" right="0.70866141732283472" top="0.74803149606299213" bottom="0.74803149606299213" header="0.31496062992125984" footer="0.31496062992125984"/>
  <pageSetup paperSize="9" scale="99" fitToHeight="0" orientation="landscape" r:id="rId2"/>
  <headerFooter>
    <oddFooter>&amp;C&amp;F&amp;R&amp;P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Munka14"/>
  <dimension ref="A1:I10"/>
  <sheetViews>
    <sheetView showGridLines="0" view="pageBreakPreview" topLeftCell="A7" zoomScaleNormal="115" zoomScaleSheetLayoutView="100" workbookViewId="0">
      <selection activeCell="A13" sqref="A13:D13"/>
    </sheetView>
  </sheetViews>
  <sheetFormatPr defaultColWidth="9" defaultRowHeight="14.25" x14ac:dyDescent="0.2"/>
  <cols>
    <col min="1" max="1" width="6.375" style="78" customWidth="1"/>
    <col min="2" max="2" width="40" style="78" customWidth="1"/>
    <col min="3" max="3" width="12.25" style="78" customWidth="1"/>
    <col min="4" max="4" width="11.75" style="78" customWidth="1"/>
    <col min="5" max="5" width="12.375" style="78" customWidth="1"/>
    <col min="6" max="6" width="2.625" style="78" customWidth="1"/>
    <col min="7" max="7" width="35.625" style="78" customWidth="1"/>
    <col min="8" max="8" width="4.25" style="78" customWidth="1"/>
    <col min="9" max="9" width="35.625" style="78" customWidth="1"/>
    <col min="10" max="16384" width="9" style="78"/>
  </cols>
  <sheetData>
    <row r="1" spans="1:9" ht="30" customHeight="1" thickBot="1" x14ac:dyDescent="0.25">
      <c r="A1" s="1" t="s">
        <v>587</v>
      </c>
      <c r="B1" s="141"/>
      <c r="C1" s="141"/>
      <c r="D1" s="141"/>
      <c r="E1" s="141"/>
      <c r="G1" s="465" t="s">
        <v>633</v>
      </c>
      <c r="I1" s="465" t="s">
        <v>632</v>
      </c>
    </row>
    <row r="2" spans="1:9" ht="6" customHeight="1" thickBot="1" x14ac:dyDescent="0.25">
      <c r="G2" s="465"/>
      <c r="I2" s="465"/>
    </row>
    <row r="3" spans="1:9" ht="20.100000000000001" customHeight="1" thickBot="1" x14ac:dyDescent="0.25">
      <c r="A3" s="444" t="s">
        <v>478</v>
      </c>
      <c r="B3" s="554"/>
      <c r="C3" s="159"/>
      <c r="D3" s="198">
        <f>LEN(+A4)</f>
        <v>0</v>
      </c>
      <c r="E3" s="199" t="s">
        <v>36</v>
      </c>
      <c r="G3" s="465"/>
      <c r="I3" s="465"/>
    </row>
    <row r="4" spans="1:9" ht="161.44999999999999" customHeight="1" thickBot="1" x14ac:dyDescent="0.25">
      <c r="A4" s="468"/>
      <c r="B4" s="468"/>
      <c r="C4" s="555"/>
      <c r="D4" s="468"/>
      <c r="E4" s="468"/>
      <c r="G4" s="465"/>
      <c r="I4" s="465"/>
    </row>
    <row r="5" spans="1:9" ht="20.100000000000001" customHeight="1" thickBot="1" x14ac:dyDescent="0.25">
      <c r="A5" s="444" t="s">
        <v>479</v>
      </c>
      <c r="B5" s="554"/>
      <c r="C5" s="159"/>
      <c r="D5" s="198">
        <f>LEN(+A6)</f>
        <v>0</v>
      </c>
      <c r="E5" s="199" t="s">
        <v>36</v>
      </c>
    </row>
    <row r="6" spans="1:9" ht="160.9" customHeight="1" thickBot="1" x14ac:dyDescent="0.25">
      <c r="A6" s="468"/>
      <c r="B6" s="468"/>
      <c r="C6" s="555"/>
      <c r="D6" s="468"/>
      <c r="E6" s="468"/>
      <c r="G6" s="426" t="s">
        <v>480</v>
      </c>
      <c r="I6" s="426" t="s">
        <v>563</v>
      </c>
    </row>
    <row r="7" spans="1:9" ht="20.100000000000001" customHeight="1" thickBot="1" x14ac:dyDescent="0.25">
      <c r="A7" s="444" t="s">
        <v>481</v>
      </c>
      <c r="B7" s="554"/>
      <c r="C7" s="159"/>
      <c r="D7" s="198">
        <f>LEN(+A8)</f>
        <v>0</v>
      </c>
      <c r="E7" s="199" t="s">
        <v>36</v>
      </c>
      <c r="G7" s="516"/>
      <c r="I7" s="516"/>
    </row>
    <row r="8" spans="1:9" ht="162.6" customHeight="1" thickBot="1" x14ac:dyDescent="0.25">
      <c r="A8" s="468"/>
      <c r="B8" s="468"/>
      <c r="C8" s="555"/>
      <c r="D8" s="468"/>
      <c r="E8" s="468"/>
      <c r="G8" s="427"/>
      <c r="I8" s="427"/>
    </row>
    <row r="9" spans="1:9" ht="20.100000000000001" customHeight="1" thickBot="1" x14ac:dyDescent="0.25">
      <c r="A9" s="444" t="s">
        <v>482</v>
      </c>
      <c r="B9" s="554"/>
      <c r="C9" s="159"/>
      <c r="D9" s="198">
        <f>LEN(+A10)</f>
        <v>0</v>
      </c>
      <c r="E9" s="199" t="s">
        <v>36</v>
      </c>
    </row>
    <row r="10" spans="1:9" ht="157.9" customHeight="1" x14ac:dyDescent="0.2">
      <c r="A10" s="468"/>
      <c r="B10" s="468"/>
      <c r="C10" s="507"/>
      <c r="D10" s="468"/>
      <c r="E10" s="468"/>
    </row>
  </sheetData>
  <sheetProtection password="AAD1" sheet="1" objects="1" scenarios="1" selectLockedCells="1"/>
  <mergeCells count="12">
    <mergeCell ref="I1:I4"/>
    <mergeCell ref="I6:I8"/>
    <mergeCell ref="G1:G4"/>
    <mergeCell ref="G6:G8"/>
    <mergeCell ref="A4:E4"/>
    <mergeCell ref="A3:B3"/>
    <mergeCell ref="A10:E10"/>
    <mergeCell ref="A5:B5"/>
    <mergeCell ref="A6:E6"/>
    <mergeCell ref="A7:B7"/>
    <mergeCell ref="A8:E8"/>
    <mergeCell ref="A9:B9"/>
  </mergeCells>
  <conditionalFormatting sqref="A4 A6 C7 A8 C9 A10 C5 C3">
    <cfRule type="notContainsBlanks" dxfId="59" priority="1">
      <formula>LEN(TRIM(A3))&gt;0</formula>
    </cfRule>
  </conditionalFormatting>
  <dataValidations count="2">
    <dataValidation type="list" allowBlank="1" showInputMessage="1" showErrorMessage="1" sqref="C9 C7 C5 C3" xr:uid="{00000000-0002-0000-1000-000000000000}">
      <formula1>Decision</formula1>
    </dataValidation>
    <dataValidation type="textLength" operator="lessThanOrEqual" allowBlank="1" showInputMessage="1" showErrorMessage="1" sqref="A4:E4 A8:F8 A6:XFD6 A10:XFD10 H8 J8:XFD8" xr:uid="{00000000-0002-0000-1000-000001000000}">
      <formula1>1000</formula1>
    </dataValidation>
  </dataValidations>
  <pageMargins left="0.7" right="0.7" top="0.75" bottom="0.75" header="0.3" footer="0.3"/>
  <pageSetup paperSize="9" scale="97" orientation="portrait" r:id="rId1"/>
  <headerFooter>
    <oddFooter>&amp;C&amp;F&amp;R&amp;P</oddFooter>
  </headerFooter>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5"/>
  <sheetViews>
    <sheetView showGridLines="0" view="pageBreakPreview" zoomScaleNormal="115" zoomScaleSheetLayoutView="100" workbookViewId="0">
      <selection activeCell="A13" sqref="A13:E13"/>
    </sheetView>
  </sheetViews>
  <sheetFormatPr defaultColWidth="9" defaultRowHeight="14.25" x14ac:dyDescent="0.2"/>
  <cols>
    <col min="1" max="1" width="7.25" customWidth="1"/>
    <col min="2" max="2" width="47.375" customWidth="1"/>
    <col min="3" max="4" width="10.625" customWidth="1"/>
    <col min="5" max="5" width="12.125" customWidth="1"/>
    <col min="6" max="6" width="1.625" customWidth="1"/>
    <col min="7" max="7" width="35.625" customWidth="1"/>
    <col min="8" max="8" width="4" customWidth="1"/>
    <col min="9" max="9" width="35.625" customWidth="1"/>
  </cols>
  <sheetData>
    <row r="1" spans="1:10" s="106" customFormat="1" ht="30" customHeight="1" x14ac:dyDescent="0.2">
      <c r="A1" s="1" t="s">
        <v>762</v>
      </c>
      <c r="B1" s="1"/>
      <c r="C1" s="1"/>
      <c r="D1" s="1"/>
      <c r="E1" s="1"/>
    </row>
    <row r="2" spans="1:10" ht="6" customHeight="1" thickBot="1" x14ac:dyDescent="0.25"/>
    <row r="3" spans="1:10" ht="24.95" customHeight="1" x14ac:dyDescent="0.2">
      <c r="A3" s="550" t="s">
        <v>758</v>
      </c>
      <c r="B3" s="551"/>
      <c r="C3" s="551"/>
      <c r="D3" s="551"/>
      <c r="E3" s="552"/>
      <c r="G3" s="561" t="s">
        <v>205</v>
      </c>
      <c r="I3" s="498" t="s">
        <v>590</v>
      </c>
      <c r="J3" s="221"/>
    </row>
    <row r="4" spans="1:10" ht="43.9" customHeight="1" x14ac:dyDescent="0.2">
      <c r="A4" s="55" t="s">
        <v>201</v>
      </c>
      <c r="B4" s="55" t="s">
        <v>591</v>
      </c>
      <c r="C4" s="60" t="s">
        <v>588</v>
      </c>
      <c r="D4" s="60" t="s">
        <v>592</v>
      </c>
      <c r="E4" s="60" t="s">
        <v>593</v>
      </c>
      <c r="G4" s="499"/>
      <c r="I4" s="499"/>
      <c r="J4" s="221"/>
    </row>
    <row r="5" spans="1:10" ht="38.450000000000003" customHeight="1" x14ac:dyDescent="0.2">
      <c r="A5" s="50" t="s">
        <v>94</v>
      </c>
      <c r="B5" s="51" t="s">
        <v>739</v>
      </c>
      <c r="C5" s="50" t="s">
        <v>743</v>
      </c>
      <c r="D5" s="52">
        <v>7074754</v>
      </c>
      <c r="E5" s="52">
        <v>7800000</v>
      </c>
      <c r="G5" s="499"/>
      <c r="I5" s="499"/>
      <c r="J5" s="221"/>
    </row>
    <row r="6" spans="1:10" ht="39.6" customHeight="1" x14ac:dyDescent="0.2">
      <c r="A6" s="562" t="s">
        <v>796</v>
      </c>
      <c r="B6" s="563"/>
      <c r="C6" s="563"/>
      <c r="D6" s="563"/>
      <c r="E6" s="240" t="str">
        <f>(CONCATENATE(LEN(A7),"/500"))</f>
        <v>0/500</v>
      </c>
      <c r="G6" s="499"/>
      <c r="I6" s="499"/>
      <c r="J6" s="221"/>
    </row>
    <row r="7" spans="1:10" ht="82.9" customHeight="1" thickBot="1" x14ac:dyDescent="0.25">
      <c r="A7" s="558"/>
      <c r="B7" s="559"/>
      <c r="C7" s="559"/>
      <c r="D7" s="559"/>
      <c r="E7" s="560"/>
      <c r="G7" s="72" t="s">
        <v>219</v>
      </c>
      <c r="I7" s="222" t="s">
        <v>589</v>
      </c>
      <c r="J7" s="221"/>
    </row>
    <row r="8" spans="1:10" ht="6" customHeight="1" x14ac:dyDescent="0.2"/>
    <row r="9" spans="1:10" ht="24.95" customHeight="1" x14ac:dyDescent="0.2">
      <c r="A9" s="550" t="s">
        <v>759</v>
      </c>
      <c r="B9" s="551"/>
      <c r="C9" s="551"/>
      <c r="D9" s="551"/>
      <c r="E9" s="552"/>
      <c r="G9" s="556"/>
      <c r="I9" s="556"/>
    </row>
    <row r="10" spans="1:10" ht="45" customHeight="1" x14ac:dyDescent="0.2">
      <c r="A10" s="55" t="s">
        <v>201</v>
      </c>
      <c r="B10" s="55" t="s">
        <v>591</v>
      </c>
      <c r="C10" s="60" t="s">
        <v>588</v>
      </c>
      <c r="D10" s="60" t="s">
        <v>592</v>
      </c>
      <c r="E10" s="60" t="s">
        <v>593</v>
      </c>
      <c r="G10" s="557"/>
      <c r="I10" s="557"/>
    </row>
    <row r="11" spans="1:10" ht="20.100000000000001" customHeight="1" x14ac:dyDescent="0.2">
      <c r="A11" s="50" t="s">
        <v>100</v>
      </c>
      <c r="B11" s="51" t="s">
        <v>740</v>
      </c>
      <c r="C11" s="50" t="s">
        <v>654</v>
      </c>
      <c r="D11" s="52">
        <v>3.4</v>
      </c>
      <c r="E11" s="52">
        <v>4.0999999999999996</v>
      </c>
      <c r="G11" s="557"/>
      <c r="I11" s="557"/>
    </row>
    <row r="12" spans="1:10" ht="34.9" customHeight="1" x14ac:dyDescent="0.2">
      <c r="A12" s="562" t="s">
        <v>796</v>
      </c>
      <c r="B12" s="563"/>
      <c r="C12" s="563"/>
      <c r="D12" s="563"/>
      <c r="E12" s="240" t="str">
        <f>(CONCATENATE(LEN(A13),"/500"))</f>
        <v>0/500</v>
      </c>
      <c r="G12" s="557"/>
      <c r="I12" s="557"/>
    </row>
    <row r="13" spans="1:10" ht="80.45" customHeight="1" x14ac:dyDescent="0.2">
      <c r="A13" s="558"/>
      <c r="B13" s="559"/>
      <c r="C13" s="559"/>
      <c r="D13" s="559"/>
      <c r="E13" s="560"/>
      <c r="G13" s="197"/>
      <c r="I13" s="197"/>
    </row>
    <row r="14" spans="1:10" s="94" customFormat="1" ht="4.1500000000000004" customHeight="1" x14ac:dyDescent="0.2"/>
    <row r="18" ht="13.15" customHeight="1" x14ac:dyDescent="0.2"/>
    <row r="19" ht="13.15" customHeight="1" x14ac:dyDescent="0.2"/>
    <row r="20" ht="13.15" customHeight="1" x14ac:dyDescent="0.2"/>
    <row r="21" ht="13.15" customHeight="1" x14ac:dyDescent="0.2"/>
    <row r="22" ht="13.15" customHeight="1" x14ac:dyDescent="0.2"/>
    <row r="23" ht="13.15" customHeight="1" x14ac:dyDescent="0.2"/>
    <row r="24" ht="13.15" customHeight="1" x14ac:dyDescent="0.2"/>
    <row r="25" ht="13.15" customHeight="1" x14ac:dyDescent="0.2"/>
    <row r="35" ht="13.15" customHeight="1" x14ac:dyDescent="0.2"/>
  </sheetData>
  <sheetProtection password="AAD1" sheet="1" objects="1" scenarios="1" selectLockedCells="1"/>
  <mergeCells count="10">
    <mergeCell ref="I3:I6"/>
    <mergeCell ref="I9:I12"/>
    <mergeCell ref="A13:E13"/>
    <mergeCell ref="A3:E3"/>
    <mergeCell ref="A7:E7"/>
    <mergeCell ref="G3:G6"/>
    <mergeCell ref="A9:E9"/>
    <mergeCell ref="G9:G12"/>
    <mergeCell ref="A6:D6"/>
    <mergeCell ref="A12:D12"/>
  </mergeCells>
  <conditionalFormatting sqref="A7 A5:B5 E5">
    <cfRule type="notContainsBlanks" dxfId="58" priority="23">
      <formula>LEN(TRIM(A5))&gt;0</formula>
    </cfRule>
  </conditionalFormatting>
  <conditionalFormatting sqref="A13 A11:E11">
    <cfRule type="notContainsBlanks" dxfId="57" priority="2">
      <formula>LEN(TRIM(A11))&gt;0</formula>
    </cfRule>
  </conditionalFormatting>
  <conditionalFormatting sqref="C5:D5">
    <cfRule type="notContainsBlanks" dxfId="56" priority="1">
      <formula>LEN(TRIM(C5))&gt;0</formula>
    </cfRule>
  </conditionalFormatting>
  <dataValidations count="1">
    <dataValidation type="textLength" operator="lessThanOrEqual" allowBlank="1" showInputMessage="1" showErrorMessage="1" sqref="A7 A13" xr:uid="{00000000-0002-0000-1100-000000000000}">
      <formula1>500</formula1>
    </dataValidation>
  </dataValidations>
  <pageMargins left="0.7" right="0.7" top="0.75" bottom="0.75" header="0.3" footer="0.3"/>
  <pageSetup paperSize="9" scale="90" orientation="portrait" r:id="rId1"/>
  <headerFooter>
    <oddFooter>&amp;C&amp;F&amp;R&amp;P</oddFooter>
  </headerFooter>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Munka15"/>
  <dimension ref="A1:P54"/>
  <sheetViews>
    <sheetView showGridLines="0" view="pageBreakPreview" topLeftCell="A37" zoomScaleNormal="98" zoomScaleSheetLayoutView="100" workbookViewId="0">
      <selection activeCell="A13" sqref="A13:D13"/>
    </sheetView>
  </sheetViews>
  <sheetFormatPr defaultColWidth="9" defaultRowHeight="15" x14ac:dyDescent="0.2"/>
  <cols>
    <col min="1" max="1" width="5.25" style="114" customWidth="1"/>
    <col min="2" max="2" width="30.375" style="78" customWidth="1"/>
    <col min="3" max="3" width="8" style="115" customWidth="1"/>
    <col min="4" max="4" width="10.875" style="115" customWidth="1"/>
    <col min="5" max="5" width="30.125" style="78" customWidth="1"/>
    <col min="6" max="6" width="8.25" style="115" customWidth="1"/>
    <col min="7" max="7" width="10.75" style="115" customWidth="1"/>
    <col min="8" max="8" width="8.375" style="78" customWidth="1"/>
    <col min="9" max="9" width="7.75" style="78" customWidth="1"/>
    <col min="10" max="10" width="7.625" style="78" customWidth="1"/>
    <col min="11" max="11" width="7.75" style="78" customWidth="1"/>
    <col min="12" max="12" width="11.375" style="78" customWidth="1"/>
    <col min="13" max="13" width="1.625" style="78" customWidth="1"/>
    <col min="14" max="14" width="39.375" style="78" customWidth="1"/>
    <col min="15" max="15" width="4.75" style="78" customWidth="1"/>
    <col min="16" max="16" width="39.375" style="78" customWidth="1"/>
    <col min="17" max="16384" width="9" style="78"/>
  </cols>
  <sheetData>
    <row r="1" spans="1:16" s="106" customFormat="1" ht="30" customHeight="1" x14ac:dyDescent="0.2">
      <c r="A1" s="1" t="s">
        <v>744</v>
      </c>
      <c r="B1" s="1"/>
      <c r="C1" s="267"/>
      <c r="D1" s="267"/>
      <c r="E1" s="1"/>
      <c r="F1" s="267"/>
      <c r="G1" s="267"/>
      <c r="H1" s="1"/>
      <c r="I1" s="1"/>
      <c r="J1" s="1"/>
      <c r="K1" s="1"/>
      <c r="L1" s="1"/>
    </row>
    <row r="2" spans="1:16" ht="16.5" customHeight="1" thickBot="1" x14ac:dyDescent="0.25"/>
    <row r="3" spans="1:16" ht="24.95" customHeight="1" thickBot="1" x14ac:dyDescent="0.25">
      <c r="A3" s="116" t="s">
        <v>760</v>
      </c>
      <c r="B3" s="117"/>
      <c r="C3" s="118"/>
      <c r="D3" s="280"/>
      <c r="E3" s="117"/>
      <c r="F3" s="118"/>
      <c r="G3" s="280"/>
      <c r="H3" s="117"/>
      <c r="I3" s="117"/>
      <c r="J3" s="117"/>
      <c r="K3" s="117"/>
      <c r="L3" s="119"/>
      <c r="N3" s="426" t="s">
        <v>312</v>
      </c>
      <c r="P3" s="426" t="s">
        <v>661</v>
      </c>
    </row>
    <row r="4" spans="1:16" ht="25.15" customHeight="1" x14ac:dyDescent="0.2">
      <c r="A4" s="570" t="s">
        <v>204</v>
      </c>
      <c r="B4" s="570" t="s">
        <v>785</v>
      </c>
      <c r="C4" s="576" t="s">
        <v>203</v>
      </c>
      <c r="D4" s="566" t="s">
        <v>799</v>
      </c>
      <c r="E4" s="570" t="s">
        <v>786</v>
      </c>
      <c r="F4" s="564" t="s">
        <v>311</v>
      </c>
      <c r="G4" s="566" t="s">
        <v>800</v>
      </c>
      <c r="H4" s="568" t="s">
        <v>531</v>
      </c>
      <c r="I4" s="568"/>
      <c r="J4" s="568"/>
      <c r="K4" s="568"/>
      <c r="L4" s="569"/>
      <c r="N4" s="516"/>
      <c r="P4" s="516"/>
    </row>
    <row r="5" spans="1:16" ht="23.45" customHeight="1" thickBot="1" x14ac:dyDescent="0.25">
      <c r="A5" s="571"/>
      <c r="B5" s="571"/>
      <c r="C5" s="577"/>
      <c r="D5" s="567"/>
      <c r="E5" s="571"/>
      <c r="F5" s="565"/>
      <c r="G5" s="567"/>
      <c r="H5" s="307" t="s">
        <v>475</v>
      </c>
      <c r="I5" s="120" t="s">
        <v>476</v>
      </c>
      <c r="J5" s="120" t="s">
        <v>865</v>
      </c>
      <c r="K5" s="120" t="s">
        <v>866</v>
      </c>
      <c r="L5" s="124" t="s">
        <v>314</v>
      </c>
      <c r="N5" s="516"/>
      <c r="P5" s="516"/>
    </row>
    <row r="6" spans="1:16" ht="48.6" customHeight="1" thickTop="1" x14ac:dyDescent="0.2">
      <c r="A6" s="320" t="s">
        <v>101</v>
      </c>
      <c r="B6" s="285" t="s">
        <v>179</v>
      </c>
      <c r="C6" s="321" t="s">
        <v>180</v>
      </c>
      <c r="D6" s="314">
        <v>40</v>
      </c>
      <c r="E6" s="284" t="s">
        <v>285</v>
      </c>
      <c r="F6" s="308" t="s">
        <v>309</v>
      </c>
      <c r="G6" s="329">
        <v>40</v>
      </c>
      <c r="H6" s="297"/>
      <c r="I6" s="271"/>
      <c r="J6" s="271"/>
      <c r="K6" s="298"/>
      <c r="L6" s="294">
        <f>SUM(H6:K6)</f>
        <v>0</v>
      </c>
      <c r="N6" s="572" t="s">
        <v>660</v>
      </c>
      <c r="P6" s="572" t="s">
        <v>657</v>
      </c>
    </row>
    <row r="7" spans="1:16" ht="36" customHeight="1" x14ac:dyDescent="0.2">
      <c r="A7" s="322" t="s">
        <v>102</v>
      </c>
      <c r="B7" s="64" t="s">
        <v>178</v>
      </c>
      <c r="C7" s="323" t="s">
        <v>142</v>
      </c>
      <c r="D7" s="315">
        <v>100</v>
      </c>
      <c r="E7" s="112" t="s">
        <v>286</v>
      </c>
      <c r="F7" s="309" t="s">
        <v>142</v>
      </c>
      <c r="G7" s="330">
        <v>100</v>
      </c>
      <c r="H7" s="299"/>
      <c r="I7" s="122"/>
      <c r="J7" s="122"/>
      <c r="K7" s="300"/>
      <c r="L7" s="295">
        <f>SUM(H7:K7)</f>
        <v>0</v>
      </c>
      <c r="N7" s="573"/>
      <c r="P7" s="573"/>
    </row>
    <row r="8" spans="1:16" ht="30.6" customHeight="1" thickBot="1" x14ac:dyDescent="0.25">
      <c r="A8" s="324" t="s">
        <v>103</v>
      </c>
      <c r="B8" s="288" t="s">
        <v>177</v>
      </c>
      <c r="C8" s="325" t="s">
        <v>95</v>
      </c>
      <c r="D8" s="316">
        <v>0.4</v>
      </c>
      <c r="E8" s="287" t="s">
        <v>287</v>
      </c>
      <c r="F8" s="310" t="s">
        <v>95</v>
      </c>
      <c r="G8" s="331">
        <v>0.4</v>
      </c>
      <c r="H8" s="301"/>
      <c r="I8" s="270"/>
      <c r="J8" s="270"/>
      <c r="K8" s="302"/>
      <c r="L8" s="296">
        <f>SUM(H8:K8)</f>
        <v>0</v>
      </c>
      <c r="N8" s="574"/>
      <c r="P8" s="574"/>
    </row>
    <row r="9" spans="1:16" ht="7.9" customHeight="1" thickBot="1" x14ac:dyDescent="0.25"/>
    <row r="10" spans="1:16" ht="24.95" customHeight="1" thickBot="1" x14ac:dyDescent="0.25">
      <c r="A10" s="116" t="s">
        <v>761</v>
      </c>
      <c r="B10" s="117"/>
      <c r="C10" s="118"/>
      <c r="D10" s="280"/>
      <c r="E10" s="117"/>
      <c r="F10" s="118"/>
      <c r="G10" s="280"/>
      <c r="H10" s="117"/>
      <c r="I10" s="117"/>
      <c r="J10" s="117"/>
      <c r="K10" s="117"/>
      <c r="L10" s="119"/>
      <c r="N10" s="426" t="s">
        <v>659</v>
      </c>
      <c r="P10" s="426" t="s">
        <v>658</v>
      </c>
    </row>
    <row r="11" spans="1:16" ht="25.9" customHeight="1" thickBot="1" x14ac:dyDescent="0.25">
      <c r="A11" s="570" t="s">
        <v>204</v>
      </c>
      <c r="B11" s="570" t="s">
        <v>202</v>
      </c>
      <c r="C11" s="576" t="s">
        <v>203</v>
      </c>
      <c r="D11" s="566" t="s">
        <v>799</v>
      </c>
      <c r="E11" s="570" t="s">
        <v>786</v>
      </c>
      <c r="F11" s="564" t="s">
        <v>311</v>
      </c>
      <c r="G11" s="566" t="s">
        <v>800</v>
      </c>
      <c r="H11" s="568" t="s">
        <v>531</v>
      </c>
      <c r="I11" s="568"/>
      <c r="J11" s="568"/>
      <c r="K11" s="568"/>
      <c r="L11" s="569"/>
      <c r="N11" s="427"/>
      <c r="P11" s="427"/>
    </row>
    <row r="12" spans="1:16" ht="27" customHeight="1" thickBot="1" x14ac:dyDescent="0.25">
      <c r="A12" s="571"/>
      <c r="B12" s="571"/>
      <c r="C12" s="577"/>
      <c r="D12" s="567"/>
      <c r="E12" s="571"/>
      <c r="F12" s="565"/>
      <c r="G12" s="567"/>
      <c r="H12" s="307" t="s">
        <v>475</v>
      </c>
      <c r="I12" s="120" t="s">
        <v>476</v>
      </c>
      <c r="J12" s="120" t="s">
        <v>865</v>
      </c>
      <c r="K12" s="120" t="s">
        <v>866</v>
      </c>
      <c r="L12" s="124" t="s">
        <v>314</v>
      </c>
      <c r="N12" s="123"/>
      <c r="P12" s="123"/>
    </row>
    <row r="13" spans="1:16" ht="28.15" customHeight="1" thickTop="1" x14ac:dyDescent="0.2">
      <c r="A13" s="320" t="s">
        <v>104</v>
      </c>
      <c r="B13" s="326" t="s">
        <v>181</v>
      </c>
      <c r="C13" s="286" t="s">
        <v>174</v>
      </c>
      <c r="D13" s="314">
        <v>1</v>
      </c>
      <c r="E13" s="284" t="s">
        <v>301</v>
      </c>
      <c r="F13" s="308" t="s">
        <v>307</v>
      </c>
      <c r="G13" s="329">
        <v>1</v>
      </c>
      <c r="H13" s="297"/>
      <c r="I13" s="271"/>
      <c r="J13" s="271"/>
      <c r="K13" s="298"/>
      <c r="L13" s="294">
        <f t="shared" ref="L13:L18" si="0">SUM(H13:K13)</f>
        <v>0</v>
      </c>
      <c r="N13" s="123"/>
      <c r="P13" s="123"/>
    </row>
    <row r="14" spans="1:16" ht="25.15" customHeight="1" x14ac:dyDescent="0.2">
      <c r="A14" s="322" t="s">
        <v>807</v>
      </c>
      <c r="B14" s="327" t="s">
        <v>182</v>
      </c>
      <c r="C14" s="269" t="s">
        <v>174</v>
      </c>
      <c r="D14" s="315">
        <v>1</v>
      </c>
      <c r="E14" s="112" t="s">
        <v>302</v>
      </c>
      <c r="F14" s="309" t="s">
        <v>307</v>
      </c>
      <c r="G14" s="330">
        <v>1</v>
      </c>
      <c r="H14" s="299"/>
      <c r="I14" s="122"/>
      <c r="J14" s="122"/>
      <c r="K14" s="300"/>
      <c r="L14" s="295">
        <f t="shared" si="0"/>
        <v>0</v>
      </c>
      <c r="N14" s="575"/>
      <c r="P14" s="575"/>
    </row>
    <row r="15" spans="1:16" ht="27.6" customHeight="1" x14ac:dyDescent="0.2">
      <c r="A15" s="322" t="s">
        <v>186</v>
      </c>
      <c r="B15" s="327" t="s">
        <v>187</v>
      </c>
      <c r="C15" s="269" t="s">
        <v>174</v>
      </c>
      <c r="D15" s="315">
        <v>1</v>
      </c>
      <c r="E15" s="112" t="s">
        <v>303</v>
      </c>
      <c r="F15" s="309" t="s">
        <v>307</v>
      </c>
      <c r="G15" s="330">
        <v>1</v>
      </c>
      <c r="H15" s="299"/>
      <c r="I15" s="122"/>
      <c r="J15" s="122"/>
      <c r="K15" s="300"/>
      <c r="L15" s="295">
        <f t="shared" si="0"/>
        <v>0</v>
      </c>
      <c r="N15" s="575"/>
      <c r="P15" s="575"/>
    </row>
    <row r="16" spans="1:16" ht="25.9" customHeight="1" x14ac:dyDescent="0.2">
      <c r="A16" s="322" t="s">
        <v>105</v>
      </c>
      <c r="B16" s="327" t="s">
        <v>183</v>
      </c>
      <c r="C16" s="269" t="s">
        <v>175</v>
      </c>
      <c r="D16" s="315">
        <v>15</v>
      </c>
      <c r="E16" s="112" t="s">
        <v>304</v>
      </c>
      <c r="F16" s="309" t="s">
        <v>308</v>
      </c>
      <c r="G16" s="330">
        <v>15</v>
      </c>
      <c r="H16" s="299"/>
      <c r="I16" s="122"/>
      <c r="J16" s="122"/>
      <c r="K16" s="300"/>
      <c r="L16" s="295">
        <f t="shared" si="0"/>
        <v>0</v>
      </c>
    </row>
    <row r="17" spans="1:16" ht="27" customHeight="1" x14ac:dyDescent="0.2">
      <c r="A17" s="322" t="s">
        <v>106</v>
      </c>
      <c r="B17" s="327" t="s">
        <v>184</v>
      </c>
      <c r="C17" s="269" t="s">
        <v>175</v>
      </c>
      <c r="D17" s="315">
        <v>7</v>
      </c>
      <c r="E17" s="112" t="s">
        <v>305</v>
      </c>
      <c r="F17" s="309" t="s">
        <v>308</v>
      </c>
      <c r="G17" s="330">
        <v>7</v>
      </c>
      <c r="H17" s="299"/>
      <c r="I17" s="122"/>
      <c r="J17" s="122"/>
      <c r="K17" s="300"/>
      <c r="L17" s="295">
        <f t="shared" si="0"/>
        <v>0</v>
      </c>
      <c r="N17" s="431"/>
      <c r="P17" s="431"/>
    </row>
    <row r="18" spans="1:16" ht="36.6" customHeight="1" thickBot="1" x14ac:dyDescent="0.25">
      <c r="A18" s="324" t="s">
        <v>107</v>
      </c>
      <c r="B18" s="328" t="s">
        <v>185</v>
      </c>
      <c r="C18" s="289" t="s">
        <v>175</v>
      </c>
      <c r="D18" s="316">
        <v>2</v>
      </c>
      <c r="E18" s="287" t="s">
        <v>306</v>
      </c>
      <c r="F18" s="310" t="s">
        <v>308</v>
      </c>
      <c r="G18" s="331">
        <v>2</v>
      </c>
      <c r="H18" s="301"/>
      <c r="I18" s="270"/>
      <c r="J18" s="270"/>
      <c r="K18" s="302"/>
      <c r="L18" s="296">
        <f t="shared" si="0"/>
        <v>0</v>
      </c>
      <c r="N18" s="431"/>
      <c r="P18" s="431"/>
    </row>
    <row r="19" spans="1:16" ht="8.1" customHeight="1" x14ac:dyDescent="0.2"/>
    <row r="20" spans="1:16" ht="24.95" customHeight="1" thickBot="1" x14ac:dyDescent="0.25">
      <c r="A20" s="116" t="s">
        <v>801</v>
      </c>
      <c r="B20" s="117"/>
      <c r="C20" s="118"/>
      <c r="D20" s="280"/>
      <c r="E20" s="117"/>
      <c r="F20" s="118"/>
      <c r="G20" s="280"/>
      <c r="H20" s="117"/>
      <c r="I20" s="117"/>
      <c r="J20" s="117"/>
      <c r="K20" s="117"/>
      <c r="L20" s="119"/>
    </row>
    <row r="21" spans="1:16" ht="25.15" customHeight="1" x14ac:dyDescent="0.2">
      <c r="A21" s="570" t="s">
        <v>204</v>
      </c>
      <c r="B21" s="570" t="s">
        <v>202</v>
      </c>
      <c r="C21" s="576" t="s">
        <v>803</v>
      </c>
      <c r="D21" s="566" t="s">
        <v>799</v>
      </c>
      <c r="E21" s="570" t="s">
        <v>786</v>
      </c>
      <c r="F21" s="564" t="s">
        <v>311</v>
      </c>
      <c r="G21" s="566" t="s">
        <v>800</v>
      </c>
      <c r="H21" s="568" t="s">
        <v>531</v>
      </c>
      <c r="I21" s="568"/>
      <c r="J21" s="568"/>
      <c r="K21" s="568"/>
      <c r="L21" s="569"/>
      <c r="N21" s="426" t="s">
        <v>313</v>
      </c>
      <c r="P21" s="426" t="s">
        <v>564</v>
      </c>
    </row>
    <row r="22" spans="1:16" ht="28.9" customHeight="1" thickBot="1" x14ac:dyDescent="0.25">
      <c r="A22" s="571"/>
      <c r="B22" s="571"/>
      <c r="C22" s="571"/>
      <c r="D22" s="567"/>
      <c r="E22" s="571"/>
      <c r="F22" s="565"/>
      <c r="G22" s="567"/>
      <c r="H22" s="307" t="s">
        <v>475</v>
      </c>
      <c r="I22" s="120" t="s">
        <v>476</v>
      </c>
      <c r="J22" s="120" t="s">
        <v>865</v>
      </c>
      <c r="K22" s="120" t="s">
        <v>866</v>
      </c>
      <c r="L22" s="120" t="s">
        <v>314</v>
      </c>
      <c r="N22" s="516"/>
      <c r="P22" s="516"/>
    </row>
    <row r="23" spans="1:16" ht="22.5" x14ac:dyDescent="0.2">
      <c r="A23" s="332" t="s">
        <v>112</v>
      </c>
      <c r="B23" s="291" t="s">
        <v>163</v>
      </c>
      <c r="C23" s="333" t="s">
        <v>141</v>
      </c>
      <c r="D23" s="317">
        <v>100</v>
      </c>
      <c r="E23" s="290" t="s">
        <v>288</v>
      </c>
      <c r="F23" s="311" t="s">
        <v>141</v>
      </c>
      <c r="G23" s="338">
        <v>100</v>
      </c>
      <c r="H23" s="305"/>
      <c r="I23" s="121"/>
      <c r="J23" s="121"/>
      <c r="K23" s="306"/>
      <c r="L23" s="303">
        <f t="shared" ref="L23:L36" si="1">SUM(H23:K23)</f>
        <v>0</v>
      </c>
      <c r="N23" s="516"/>
      <c r="P23" s="516"/>
    </row>
    <row r="24" spans="1:16" ht="25.15" customHeight="1" x14ac:dyDescent="0.2">
      <c r="A24" s="334" t="s">
        <v>113</v>
      </c>
      <c r="B24" s="65" t="s">
        <v>164</v>
      </c>
      <c r="C24" s="335" t="s">
        <v>142</v>
      </c>
      <c r="D24" s="318">
        <v>300</v>
      </c>
      <c r="E24" s="113" t="s">
        <v>289</v>
      </c>
      <c r="F24" s="312" t="s">
        <v>142</v>
      </c>
      <c r="G24" s="339">
        <v>300</v>
      </c>
      <c r="H24" s="299"/>
      <c r="I24" s="122"/>
      <c r="J24" s="122"/>
      <c r="K24" s="300"/>
      <c r="L24" s="304">
        <f t="shared" si="1"/>
        <v>0</v>
      </c>
      <c r="N24" s="516"/>
      <c r="P24" s="516"/>
    </row>
    <row r="25" spans="1:16" ht="36.6" customHeight="1" x14ac:dyDescent="0.2">
      <c r="A25" s="334" t="s">
        <v>114</v>
      </c>
      <c r="B25" s="65" t="s">
        <v>165</v>
      </c>
      <c r="C25" s="335" t="s">
        <v>174</v>
      </c>
      <c r="D25" s="318">
        <v>1</v>
      </c>
      <c r="E25" s="113" t="s">
        <v>290</v>
      </c>
      <c r="F25" s="312" t="s">
        <v>307</v>
      </c>
      <c r="G25" s="339">
        <v>1</v>
      </c>
      <c r="H25" s="299"/>
      <c r="I25" s="122"/>
      <c r="J25" s="122"/>
      <c r="K25" s="300"/>
      <c r="L25" s="304">
        <f t="shared" si="1"/>
        <v>0</v>
      </c>
      <c r="N25" s="516"/>
      <c r="P25" s="516"/>
    </row>
    <row r="26" spans="1:16" s="77" customFormat="1" ht="14.25" customHeight="1" x14ac:dyDescent="0.2">
      <c r="A26" s="334" t="s">
        <v>115</v>
      </c>
      <c r="B26" s="65" t="s">
        <v>166</v>
      </c>
      <c r="C26" s="335" t="s">
        <v>95</v>
      </c>
      <c r="D26" s="318">
        <v>2</v>
      </c>
      <c r="E26" s="113" t="s">
        <v>291</v>
      </c>
      <c r="F26" s="312" t="s">
        <v>95</v>
      </c>
      <c r="G26" s="339">
        <v>2</v>
      </c>
      <c r="H26" s="299"/>
      <c r="I26" s="122"/>
      <c r="J26" s="122"/>
      <c r="K26" s="300"/>
      <c r="L26" s="304">
        <f t="shared" si="1"/>
        <v>0</v>
      </c>
      <c r="N26" s="516"/>
      <c r="P26" s="516"/>
    </row>
    <row r="27" spans="1:16" ht="27" customHeight="1" thickBot="1" x14ac:dyDescent="0.25">
      <c r="A27" s="334" t="s">
        <v>116</v>
      </c>
      <c r="B27" s="65" t="s">
        <v>167</v>
      </c>
      <c r="C27" s="335" t="s">
        <v>175</v>
      </c>
      <c r="D27" s="318">
        <v>7</v>
      </c>
      <c r="E27" s="113" t="s">
        <v>292</v>
      </c>
      <c r="F27" s="312" t="s">
        <v>308</v>
      </c>
      <c r="G27" s="339">
        <v>7</v>
      </c>
      <c r="H27" s="299"/>
      <c r="I27" s="122"/>
      <c r="J27" s="122"/>
      <c r="K27" s="300"/>
      <c r="L27" s="304">
        <f t="shared" si="1"/>
        <v>0</v>
      </c>
      <c r="N27" s="427"/>
      <c r="P27" s="427"/>
    </row>
    <row r="28" spans="1:16" s="77" customFormat="1" ht="16.149999999999999" customHeight="1" x14ac:dyDescent="0.2">
      <c r="A28" s="334" t="s">
        <v>117</v>
      </c>
      <c r="B28" s="65" t="s">
        <v>168</v>
      </c>
      <c r="C28" s="335" t="s">
        <v>174</v>
      </c>
      <c r="D28" s="318">
        <v>1</v>
      </c>
      <c r="E28" s="113" t="s">
        <v>293</v>
      </c>
      <c r="F28" s="312" t="s">
        <v>307</v>
      </c>
      <c r="G28" s="339">
        <v>1</v>
      </c>
      <c r="H28" s="299"/>
      <c r="I28" s="122"/>
      <c r="J28" s="122"/>
      <c r="K28" s="300"/>
      <c r="L28" s="304">
        <f t="shared" si="1"/>
        <v>0</v>
      </c>
    </row>
    <row r="29" spans="1:16" ht="18.600000000000001" customHeight="1" x14ac:dyDescent="0.2">
      <c r="A29" s="334" t="s">
        <v>118</v>
      </c>
      <c r="B29" s="65" t="s">
        <v>169</v>
      </c>
      <c r="C29" s="335" t="s">
        <v>174</v>
      </c>
      <c r="D29" s="318">
        <v>1</v>
      </c>
      <c r="E29" s="113" t="s">
        <v>294</v>
      </c>
      <c r="F29" s="312" t="s">
        <v>307</v>
      </c>
      <c r="G29" s="339">
        <v>1</v>
      </c>
      <c r="H29" s="299"/>
      <c r="I29" s="122"/>
      <c r="J29" s="122"/>
      <c r="K29" s="300"/>
      <c r="L29" s="304">
        <f t="shared" si="1"/>
        <v>0</v>
      </c>
    </row>
    <row r="30" spans="1:16" s="77" customFormat="1" ht="16.149999999999999" customHeight="1" x14ac:dyDescent="0.2">
      <c r="A30" s="334" t="s">
        <v>119</v>
      </c>
      <c r="B30" s="65" t="s">
        <v>170</v>
      </c>
      <c r="C30" s="335" t="s">
        <v>174</v>
      </c>
      <c r="D30" s="318">
        <v>1</v>
      </c>
      <c r="E30" s="113" t="s">
        <v>295</v>
      </c>
      <c r="F30" s="312" t="s">
        <v>307</v>
      </c>
      <c r="G30" s="339">
        <v>1</v>
      </c>
      <c r="H30" s="299"/>
      <c r="I30" s="122"/>
      <c r="J30" s="122"/>
      <c r="K30" s="300"/>
      <c r="L30" s="304">
        <f t="shared" si="1"/>
        <v>0</v>
      </c>
    </row>
    <row r="31" spans="1:16" ht="22.5" x14ac:dyDescent="0.2">
      <c r="A31" s="334" t="s">
        <v>120</v>
      </c>
      <c r="B31" s="65" t="s">
        <v>171</v>
      </c>
      <c r="C31" s="335" t="s">
        <v>174</v>
      </c>
      <c r="D31" s="318">
        <v>1</v>
      </c>
      <c r="E31" s="113" t="s">
        <v>296</v>
      </c>
      <c r="F31" s="312" t="s">
        <v>307</v>
      </c>
      <c r="G31" s="339">
        <v>1</v>
      </c>
      <c r="H31" s="299"/>
      <c r="I31" s="122"/>
      <c r="J31" s="122"/>
      <c r="K31" s="300"/>
      <c r="L31" s="304">
        <f t="shared" si="1"/>
        <v>0</v>
      </c>
    </row>
    <row r="32" spans="1:16" ht="61.15" customHeight="1" x14ac:dyDescent="0.2">
      <c r="A32" s="334" t="s">
        <v>121</v>
      </c>
      <c r="B32" s="65" t="s">
        <v>310</v>
      </c>
      <c r="C32" s="335" t="s">
        <v>174</v>
      </c>
      <c r="D32" s="318">
        <v>1</v>
      </c>
      <c r="E32" s="113" t="s">
        <v>297</v>
      </c>
      <c r="F32" s="312" t="s">
        <v>307</v>
      </c>
      <c r="G32" s="339">
        <v>1</v>
      </c>
      <c r="H32" s="299"/>
      <c r="I32" s="122"/>
      <c r="J32" s="122"/>
      <c r="K32" s="300"/>
      <c r="L32" s="304">
        <f t="shared" si="1"/>
        <v>0</v>
      </c>
    </row>
    <row r="33" spans="1:16" ht="22.5" x14ac:dyDescent="0.2">
      <c r="A33" s="334" t="s">
        <v>122</v>
      </c>
      <c r="B33" s="65" t="s">
        <v>172</v>
      </c>
      <c r="C33" s="335" t="s">
        <v>174</v>
      </c>
      <c r="D33" s="318">
        <v>2</v>
      </c>
      <c r="E33" s="113" t="s">
        <v>298</v>
      </c>
      <c r="F33" s="312" t="s">
        <v>307</v>
      </c>
      <c r="G33" s="339">
        <v>2</v>
      </c>
      <c r="H33" s="299"/>
      <c r="I33" s="122"/>
      <c r="J33" s="122"/>
      <c r="K33" s="300"/>
      <c r="L33" s="304">
        <f t="shared" si="1"/>
        <v>0</v>
      </c>
    </row>
    <row r="34" spans="1:16" ht="14.25" x14ac:dyDescent="0.2">
      <c r="A34" s="334" t="s">
        <v>123</v>
      </c>
      <c r="B34" s="65" t="s">
        <v>173</v>
      </c>
      <c r="C34" s="335" t="s">
        <v>174</v>
      </c>
      <c r="D34" s="318">
        <v>1</v>
      </c>
      <c r="E34" s="113" t="s">
        <v>299</v>
      </c>
      <c r="F34" s="312" t="s">
        <v>307</v>
      </c>
      <c r="G34" s="339">
        <v>1</v>
      </c>
      <c r="H34" s="299"/>
      <c r="I34" s="122"/>
      <c r="J34" s="122"/>
      <c r="K34" s="300"/>
      <c r="L34" s="304">
        <f t="shared" si="1"/>
        <v>0</v>
      </c>
    </row>
    <row r="35" spans="1:16" ht="26.45" customHeight="1" x14ac:dyDescent="0.2">
      <c r="A35" s="334" t="s">
        <v>124</v>
      </c>
      <c r="B35" s="65" t="s">
        <v>176</v>
      </c>
      <c r="C35" s="335" t="s">
        <v>174</v>
      </c>
      <c r="D35" s="318">
        <v>1</v>
      </c>
      <c r="E35" s="113" t="s">
        <v>300</v>
      </c>
      <c r="F35" s="312" t="s">
        <v>307</v>
      </c>
      <c r="G35" s="339">
        <v>1</v>
      </c>
      <c r="H35" s="299"/>
      <c r="I35" s="122"/>
      <c r="J35" s="122"/>
      <c r="K35" s="300"/>
      <c r="L35" s="304">
        <f t="shared" si="1"/>
        <v>0</v>
      </c>
    </row>
    <row r="36" spans="1:16" ht="45.75" thickBot="1" x14ac:dyDescent="0.25">
      <c r="A36" s="336" t="s">
        <v>125</v>
      </c>
      <c r="B36" s="293" t="s">
        <v>530</v>
      </c>
      <c r="C36" s="337" t="s">
        <v>174</v>
      </c>
      <c r="D36" s="319">
        <v>1</v>
      </c>
      <c r="E36" s="292" t="s">
        <v>787</v>
      </c>
      <c r="F36" s="313" t="s">
        <v>307</v>
      </c>
      <c r="G36" s="340">
        <v>1</v>
      </c>
      <c r="H36" s="354"/>
      <c r="I36" s="355"/>
      <c r="J36" s="355"/>
      <c r="K36" s="356"/>
      <c r="L36" s="353">
        <f t="shared" si="1"/>
        <v>0</v>
      </c>
    </row>
    <row r="37" spans="1:16" ht="8.1" customHeight="1" x14ac:dyDescent="0.2"/>
    <row r="38" spans="1:16" ht="24.95" customHeight="1" thickBot="1" x14ac:dyDescent="0.25">
      <c r="A38" s="116" t="s">
        <v>802</v>
      </c>
      <c r="B38" s="117"/>
      <c r="C38" s="118"/>
      <c r="D38" s="280"/>
      <c r="E38" s="117"/>
      <c r="F38" s="118"/>
      <c r="G38" s="280"/>
      <c r="H38" s="117"/>
      <c r="I38" s="117"/>
      <c r="J38" s="117"/>
      <c r="K38" s="117"/>
      <c r="L38" s="119"/>
    </row>
    <row r="39" spans="1:16" ht="25.15" customHeight="1" x14ac:dyDescent="0.2">
      <c r="A39" s="570" t="s">
        <v>204</v>
      </c>
      <c r="B39" s="570" t="s">
        <v>202</v>
      </c>
      <c r="C39" s="570" t="s">
        <v>203</v>
      </c>
      <c r="D39" s="566" t="s">
        <v>799</v>
      </c>
      <c r="E39" s="570" t="s">
        <v>786</v>
      </c>
      <c r="F39" s="564" t="s">
        <v>311</v>
      </c>
      <c r="G39" s="566" t="s">
        <v>800</v>
      </c>
      <c r="H39" s="568" t="s">
        <v>531</v>
      </c>
      <c r="I39" s="568"/>
      <c r="J39" s="568"/>
      <c r="K39" s="568"/>
      <c r="L39" s="569"/>
      <c r="N39" s="426" t="s">
        <v>313</v>
      </c>
      <c r="P39" s="426" t="s">
        <v>564</v>
      </c>
    </row>
    <row r="40" spans="1:16" ht="28.9" customHeight="1" thickBot="1" x14ac:dyDescent="0.25">
      <c r="A40" s="571"/>
      <c r="B40" s="571"/>
      <c r="C40" s="571"/>
      <c r="D40" s="567"/>
      <c r="E40" s="571"/>
      <c r="F40" s="565"/>
      <c r="G40" s="567"/>
      <c r="H40" s="307" t="s">
        <v>475</v>
      </c>
      <c r="I40" s="120" t="s">
        <v>476</v>
      </c>
      <c r="J40" s="120" t="s">
        <v>865</v>
      </c>
      <c r="K40" s="120" t="s">
        <v>866</v>
      </c>
      <c r="L40" s="120" t="s">
        <v>314</v>
      </c>
      <c r="N40" s="516"/>
      <c r="P40" s="516"/>
    </row>
    <row r="41" spans="1:16" ht="22.5" x14ac:dyDescent="0.2">
      <c r="A41" s="332" t="s">
        <v>112</v>
      </c>
      <c r="B41" s="291" t="s">
        <v>163</v>
      </c>
      <c r="C41" s="333" t="s">
        <v>141</v>
      </c>
      <c r="D41" s="317">
        <v>0</v>
      </c>
      <c r="E41" s="290" t="s">
        <v>288</v>
      </c>
      <c r="F41" s="311" t="s">
        <v>141</v>
      </c>
      <c r="G41" s="338">
        <v>0</v>
      </c>
      <c r="H41" s="305"/>
      <c r="I41" s="121"/>
      <c r="J41" s="121"/>
      <c r="K41" s="306"/>
      <c r="L41" s="303">
        <f t="shared" ref="L41:L54" si="2">SUM(H41:K41)</f>
        <v>0</v>
      </c>
      <c r="N41" s="516"/>
      <c r="P41" s="516"/>
    </row>
    <row r="42" spans="1:16" ht="25.15" customHeight="1" x14ac:dyDescent="0.2">
      <c r="A42" s="334" t="s">
        <v>113</v>
      </c>
      <c r="B42" s="65" t="s">
        <v>164</v>
      </c>
      <c r="C42" s="335" t="s">
        <v>142</v>
      </c>
      <c r="D42" s="318">
        <v>0</v>
      </c>
      <c r="E42" s="113" t="s">
        <v>289</v>
      </c>
      <c r="F42" s="312" t="s">
        <v>142</v>
      </c>
      <c r="G42" s="339">
        <v>0</v>
      </c>
      <c r="H42" s="299"/>
      <c r="I42" s="122"/>
      <c r="J42" s="122"/>
      <c r="K42" s="300"/>
      <c r="L42" s="304">
        <f t="shared" si="2"/>
        <v>0</v>
      </c>
      <c r="N42" s="516"/>
      <c r="P42" s="516"/>
    </row>
    <row r="43" spans="1:16" ht="36.6" customHeight="1" x14ac:dyDescent="0.2">
      <c r="A43" s="334" t="s">
        <v>114</v>
      </c>
      <c r="B43" s="65" t="s">
        <v>165</v>
      </c>
      <c r="C43" s="335" t="s">
        <v>174</v>
      </c>
      <c r="D43" s="318">
        <v>1</v>
      </c>
      <c r="E43" s="113" t="s">
        <v>290</v>
      </c>
      <c r="F43" s="312" t="s">
        <v>307</v>
      </c>
      <c r="G43" s="339">
        <v>1</v>
      </c>
      <c r="H43" s="299"/>
      <c r="I43" s="122"/>
      <c r="J43" s="122"/>
      <c r="K43" s="300"/>
      <c r="L43" s="304">
        <f t="shared" si="2"/>
        <v>0</v>
      </c>
      <c r="N43" s="516"/>
      <c r="P43" s="516"/>
    </row>
    <row r="44" spans="1:16" s="77" customFormat="1" ht="14.25" customHeight="1" x14ac:dyDescent="0.2">
      <c r="A44" s="334" t="s">
        <v>115</v>
      </c>
      <c r="B44" s="65" t="s">
        <v>166</v>
      </c>
      <c r="C44" s="335" t="s">
        <v>95</v>
      </c>
      <c r="D44" s="318">
        <v>0</v>
      </c>
      <c r="E44" s="113" t="s">
        <v>291</v>
      </c>
      <c r="F44" s="312" t="s">
        <v>95</v>
      </c>
      <c r="G44" s="339">
        <v>0</v>
      </c>
      <c r="H44" s="299"/>
      <c r="I44" s="122"/>
      <c r="J44" s="122"/>
      <c r="K44" s="300"/>
      <c r="L44" s="304">
        <f t="shared" si="2"/>
        <v>0</v>
      </c>
      <c r="N44" s="516"/>
      <c r="P44" s="516"/>
    </row>
    <row r="45" spans="1:16" ht="27" customHeight="1" thickBot="1" x14ac:dyDescent="0.25">
      <c r="A45" s="334" t="s">
        <v>116</v>
      </c>
      <c r="B45" s="65" t="s">
        <v>167</v>
      </c>
      <c r="C45" s="335" t="s">
        <v>175</v>
      </c>
      <c r="D45" s="318">
        <v>7</v>
      </c>
      <c r="E45" s="113" t="s">
        <v>292</v>
      </c>
      <c r="F45" s="312" t="s">
        <v>308</v>
      </c>
      <c r="G45" s="339">
        <v>7</v>
      </c>
      <c r="H45" s="299"/>
      <c r="I45" s="122"/>
      <c r="J45" s="122"/>
      <c r="K45" s="300"/>
      <c r="L45" s="304">
        <f t="shared" si="2"/>
        <v>0</v>
      </c>
      <c r="N45" s="427"/>
      <c r="P45" s="427"/>
    </row>
    <row r="46" spans="1:16" s="77" customFormat="1" ht="16.149999999999999" customHeight="1" x14ac:dyDescent="0.2">
      <c r="A46" s="334" t="s">
        <v>117</v>
      </c>
      <c r="B46" s="65" t="s">
        <v>168</v>
      </c>
      <c r="C46" s="335" t="s">
        <v>174</v>
      </c>
      <c r="D46" s="318">
        <v>1</v>
      </c>
      <c r="E46" s="113" t="s">
        <v>293</v>
      </c>
      <c r="F46" s="312" t="s">
        <v>307</v>
      </c>
      <c r="G46" s="339">
        <v>1</v>
      </c>
      <c r="H46" s="299"/>
      <c r="I46" s="122"/>
      <c r="J46" s="122"/>
      <c r="K46" s="300"/>
      <c r="L46" s="304">
        <f t="shared" si="2"/>
        <v>0</v>
      </c>
    </row>
    <row r="47" spans="1:16" ht="18.600000000000001" customHeight="1" x14ac:dyDescent="0.2">
      <c r="A47" s="334" t="s">
        <v>118</v>
      </c>
      <c r="B47" s="65" t="s">
        <v>169</v>
      </c>
      <c r="C47" s="335" t="s">
        <v>174</v>
      </c>
      <c r="D47" s="318">
        <v>1</v>
      </c>
      <c r="E47" s="113" t="s">
        <v>294</v>
      </c>
      <c r="F47" s="312" t="s">
        <v>307</v>
      </c>
      <c r="G47" s="339">
        <v>1</v>
      </c>
      <c r="H47" s="299"/>
      <c r="I47" s="122"/>
      <c r="J47" s="122"/>
      <c r="K47" s="300"/>
      <c r="L47" s="304">
        <f t="shared" si="2"/>
        <v>0</v>
      </c>
    </row>
    <row r="48" spans="1:16" ht="18.600000000000001" customHeight="1" x14ac:dyDescent="0.2">
      <c r="A48" s="334" t="s">
        <v>119</v>
      </c>
      <c r="B48" s="65" t="s">
        <v>170</v>
      </c>
      <c r="C48" s="335" t="s">
        <v>174</v>
      </c>
      <c r="D48" s="318">
        <v>0</v>
      </c>
      <c r="E48" s="113" t="s">
        <v>295</v>
      </c>
      <c r="F48" s="312" t="s">
        <v>307</v>
      </c>
      <c r="G48" s="339">
        <v>0</v>
      </c>
      <c r="H48" s="299"/>
      <c r="I48" s="122"/>
      <c r="J48" s="122"/>
      <c r="K48" s="300"/>
      <c r="L48" s="304">
        <f t="shared" si="2"/>
        <v>0</v>
      </c>
    </row>
    <row r="49" spans="1:12" ht="22.5" x14ac:dyDescent="0.2">
      <c r="A49" s="334" t="s">
        <v>120</v>
      </c>
      <c r="B49" s="65" t="s">
        <v>171</v>
      </c>
      <c r="C49" s="335" t="s">
        <v>174</v>
      </c>
      <c r="D49" s="318">
        <v>1</v>
      </c>
      <c r="E49" s="113" t="s">
        <v>296</v>
      </c>
      <c r="F49" s="312" t="s">
        <v>307</v>
      </c>
      <c r="G49" s="339">
        <v>1</v>
      </c>
      <c r="H49" s="299"/>
      <c r="I49" s="122"/>
      <c r="J49" s="122"/>
      <c r="K49" s="300"/>
      <c r="L49" s="304">
        <f t="shared" si="2"/>
        <v>0</v>
      </c>
    </row>
    <row r="50" spans="1:12" ht="61.15" customHeight="1" x14ac:dyDescent="0.2">
      <c r="A50" s="334" t="s">
        <v>121</v>
      </c>
      <c r="B50" s="65" t="s">
        <v>310</v>
      </c>
      <c r="C50" s="335" t="s">
        <v>174</v>
      </c>
      <c r="D50" s="318">
        <v>1</v>
      </c>
      <c r="E50" s="113" t="s">
        <v>297</v>
      </c>
      <c r="F50" s="312" t="s">
        <v>307</v>
      </c>
      <c r="G50" s="339">
        <v>1</v>
      </c>
      <c r="H50" s="299"/>
      <c r="I50" s="122"/>
      <c r="J50" s="122"/>
      <c r="K50" s="300"/>
      <c r="L50" s="304">
        <f t="shared" si="2"/>
        <v>0</v>
      </c>
    </row>
    <row r="51" spans="1:12" ht="22.5" x14ac:dyDescent="0.2">
      <c r="A51" s="334" t="s">
        <v>122</v>
      </c>
      <c r="B51" s="65" t="s">
        <v>172</v>
      </c>
      <c r="C51" s="335" t="s">
        <v>174</v>
      </c>
      <c r="D51" s="318">
        <v>2</v>
      </c>
      <c r="E51" s="113" t="s">
        <v>298</v>
      </c>
      <c r="F51" s="312" t="s">
        <v>307</v>
      </c>
      <c r="G51" s="339">
        <v>2</v>
      </c>
      <c r="H51" s="299"/>
      <c r="I51" s="122"/>
      <c r="J51" s="122"/>
      <c r="K51" s="300"/>
      <c r="L51" s="304">
        <f t="shared" si="2"/>
        <v>0</v>
      </c>
    </row>
    <row r="52" spans="1:12" ht="14.25" x14ac:dyDescent="0.2">
      <c r="A52" s="334" t="s">
        <v>123</v>
      </c>
      <c r="B52" s="65" t="s">
        <v>173</v>
      </c>
      <c r="C52" s="335" t="s">
        <v>174</v>
      </c>
      <c r="D52" s="318">
        <v>1</v>
      </c>
      <c r="E52" s="113" t="s">
        <v>299</v>
      </c>
      <c r="F52" s="312" t="s">
        <v>307</v>
      </c>
      <c r="G52" s="339">
        <v>1</v>
      </c>
      <c r="H52" s="299"/>
      <c r="I52" s="122"/>
      <c r="J52" s="122"/>
      <c r="K52" s="300"/>
      <c r="L52" s="304">
        <f t="shared" si="2"/>
        <v>0</v>
      </c>
    </row>
    <row r="53" spans="1:12" ht="26.45" customHeight="1" x14ac:dyDescent="0.2">
      <c r="A53" s="334" t="s">
        <v>124</v>
      </c>
      <c r="B53" s="65" t="s">
        <v>176</v>
      </c>
      <c r="C53" s="335" t="s">
        <v>174</v>
      </c>
      <c r="D53" s="318">
        <v>1</v>
      </c>
      <c r="E53" s="113" t="s">
        <v>300</v>
      </c>
      <c r="F53" s="312" t="s">
        <v>307</v>
      </c>
      <c r="G53" s="339">
        <v>1</v>
      </c>
      <c r="H53" s="299"/>
      <c r="I53" s="122"/>
      <c r="J53" s="122"/>
      <c r="K53" s="300"/>
      <c r="L53" s="304">
        <f t="shared" si="2"/>
        <v>0</v>
      </c>
    </row>
    <row r="54" spans="1:12" ht="64.900000000000006" customHeight="1" thickBot="1" x14ac:dyDescent="0.25">
      <c r="A54" s="336" t="s">
        <v>125</v>
      </c>
      <c r="B54" s="293" t="s">
        <v>530</v>
      </c>
      <c r="C54" s="337" t="s">
        <v>174</v>
      </c>
      <c r="D54" s="319">
        <v>1</v>
      </c>
      <c r="E54" s="292" t="s">
        <v>787</v>
      </c>
      <c r="F54" s="313" t="s">
        <v>307</v>
      </c>
      <c r="G54" s="340">
        <v>1</v>
      </c>
      <c r="H54" s="354"/>
      <c r="I54" s="355"/>
      <c r="J54" s="355"/>
      <c r="K54" s="356"/>
      <c r="L54" s="353">
        <f t="shared" si="2"/>
        <v>0</v>
      </c>
    </row>
  </sheetData>
  <sheetProtection password="AAD1" sheet="1" objects="1" scenarios="1" selectLockedCells="1"/>
  <mergeCells count="46">
    <mergeCell ref="P21:P27"/>
    <mergeCell ref="P10:P11"/>
    <mergeCell ref="P14:P15"/>
    <mergeCell ref="P17:P18"/>
    <mergeCell ref="P3:P5"/>
    <mergeCell ref="P6:P8"/>
    <mergeCell ref="A4:A5"/>
    <mergeCell ref="F4:F5"/>
    <mergeCell ref="H4:L4"/>
    <mergeCell ref="A21:A22"/>
    <mergeCell ref="B21:B22"/>
    <mergeCell ref="F21:F22"/>
    <mergeCell ref="H21:L21"/>
    <mergeCell ref="A11:A12"/>
    <mergeCell ref="C21:C22"/>
    <mergeCell ref="G11:G12"/>
    <mergeCell ref="G21:G22"/>
    <mergeCell ref="D4:D5"/>
    <mergeCell ref="D11:D12"/>
    <mergeCell ref="D21:D22"/>
    <mergeCell ref="N6:N8"/>
    <mergeCell ref="N21:N27"/>
    <mergeCell ref="N10:N11"/>
    <mergeCell ref="B4:B5"/>
    <mergeCell ref="E4:E5"/>
    <mergeCell ref="E21:E22"/>
    <mergeCell ref="B11:B12"/>
    <mergeCell ref="E11:E12"/>
    <mergeCell ref="F11:F12"/>
    <mergeCell ref="H11:L11"/>
    <mergeCell ref="N14:N15"/>
    <mergeCell ref="N17:N18"/>
    <mergeCell ref="C4:C5"/>
    <mergeCell ref="C11:C12"/>
    <mergeCell ref="N3:N5"/>
    <mergeCell ref="G4:G5"/>
    <mergeCell ref="A39:A40"/>
    <mergeCell ref="B39:B40"/>
    <mergeCell ref="C39:C40"/>
    <mergeCell ref="D39:D40"/>
    <mergeCell ref="E39:E40"/>
    <mergeCell ref="F39:F40"/>
    <mergeCell ref="G39:G40"/>
    <mergeCell ref="H39:L39"/>
    <mergeCell ref="N39:N45"/>
    <mergeCell ref="P39:P45"/>
  </mergeCells>
  <conditionalFormatting sqref="H23:K26 H28:K29 H31:K36">
    <cfRule type="notContainsBlanks" dxfId="55" priority="25">
      <formula>LEN(TRIM(H23))&gt;0</formula>
    </cfRule>
  </conditionalFormatting>
  <conditionalFormatting sqref="A6:B8 F6:F8">
    <cfRule type="notContainsBlanks" dxfId="54" priority="24">
      <formula>LEN(TRIM(A6))&gt;0</formula>
    </cfRule>
  </conditionalFormatting>
  <conditionalFormatting sqref="H6:K8">
    <cfRule type="notContainsBlanks" dxfId="53" priority="23">
      <formula>LEN(TRIM(H6))&gt;0</formula>
    </cfRule>
  </conditionalFormatting>
  <conditionalFormatting sqref="H27:K27">
    <cfRule type="notContainsBlanks" dxfId="52" priority="22">
      <formula>LEN(TRIM(H27))&gt;0</formula>
    </cfRule>
  </conditionalFormatting>
  <conditionalFormatting sqref="E6:E8">
    <cfRule type="notContainsBlanks" dxfId="51" priority="21">
      <formula>LEN(TRIM(E6))&gt;0</formula>
    </cfRule>
  </conditionalFormatting>
  <conditionalFormatting sqref="A13:B18 F13:F18">
    <cfRule type="notContainsBlanks" dxfId="50" priority="20">
      <formula>LEN(TRIM(A13))&gt;0</formula>
    </cfRule>
  </conditionalFormatting>
  <conditionalFormatting sqref="H13:K18">
    <cfRule type="notContainsBlanks" dxfId="49" priority="19">
      <formula>LEN(TRIM(H13))&gt;0</formula>
    </cfRule>
  </conditionalFormatting>
  <conditionalFormatting sqref="E13:E18">
    <cfRule type="notContainsBlanks" dxfId="48" priority="18">
      <formula>LEN(TRIM(E13))&gt;0</formula>
    </cfRule>
  </conditionalFormatting>
  <conditionalFormatting sqref="C6:C8">
    <cfRule type="notContainsBlanks" dxfId="47" priority="17">
      <formula>LEN(TRIM(C6))&gt;0</formula>
    </cfRule>
  </conditionalFormatting>
  <conditionalFormatting sqref="C13:C18">
    <cfRule type="notContainsBlanks" dxfId="46" priority="9">
      <formula>LEN(TRIM(C13))&gt;0</formula>
    </cfRule>
  </conditionalFormatting>
  <conditionalFormatting sqref="D6:D8">
    <cfRule type="notContainsBlanks" dxfId="45" priority="7">
      <formula>LEN(TRIM(D6))&gt;0</formula>
    </cfRule>
  </conditionalFormatting>
  <conditionalFormatting sqref="G13:G18">
    <cfRule type="notContainsBlanks" dxfId="44" priority="8">
      <formula>LEN(TRIM(G13))&gt;0</formula>
    </cfRule>
  </conditionalFormatting>
  <conditionalFormatting sqref="G6:G8">
    <cfRule type="notContainsBlanks" dxfId="43" priority="6">
      <formula>LEN(TRIM(G6))&gt;0</formula>
    </cfRule>
  </conditionalFormatting>
  <conditionalFormatting sqref="D13:D18">
    <cfRule type="notContainsBlanks" dxfId="42" priority="5">
      <formula>LEN(TRIM(D13))&gt;0</formula>
    </cfRule>
  </conditionalFormatting>
  <conditionalFormatting sqref="H41:K44 H46:K47 H49:K54">
    <cfRule type="notContainsBlanks" dxfId="41" priority="4">
      <formula>LEN(TRIM(H41))&gt;0</formula>
    </cfRule>
  </conditionalFormatting>
  <conditionalFormatting sqref="H45:K45">
    <cfRule type="notContainsBlanks" dxfId="40" priority="3">
      <formula>LEN(TRIM(H45))&gt;0</formula>
    </cfRule>
  </conditionalFormatting>
  <conditionalFormatting sqref="H30:K30">
    <cfRule type="notContainsBlanks" dxfId="39" priority="2">
      <formula>LEN(TRIM(H30))&gt;0</formula>
    </cfRule>
  </conditionalFormatting>
  <conditionalFormatting sqref="H48:K48">
    <cfRule type="notContainsBlanks" dxfId="38" priority="1">
      <formula>LEN(TRIM(H48))&gt;0</formula>
    </cfRule>
  </conditionalFormatting>
  <pageMargins left="0.70866141732283472" right="0.70866141732283472" top="0.74803149606299213" bottom="0.74803149606299213" header="0.31496062992125984" footer="0.31496062992125984"/>
  <pageSetup paperSize="9" scale="75" fitToHeight="5" orientation="landscape" r:id="rId1"/>
  <headerFooter>
    <oddFooter>&amp;C&amp;F&amp;R&amp;P</oddFooter>
  </headerFooter>
  <rowBreaks count="1" manualBreakCount="1">
    <brk id="1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1"/>
  <dimension ref="A1:J36"/>
  <sheetViews>
    <sheetView showGridLines="0" view="pageBreakPreview" zoomScaleNormal="115" zoomScaleSheetLayoutView="100" workbookViewId="0">
      <selection activeCell="A12" sqref="A12:J15"/>
    </sheetView>
  </sheetViews>
  <sheetFormatPr defaultColWidth="9" defaultRowHeight="14.25" x14ac:dyDescent="0.2"/>
  <cols>
    <col min="1" max="3" width="9.625" customWidth="1"/>
    <col min="4" max="4" width="1.625" customWidth="1"/>
    <col min="5" max="5" width="8.625" customWidth="1"/>
    <col min="6" max="6" width="1.625" customWidth="1"/>
    <col min="7" max="10" width="9.625" customWidth="1"/>
    <col min="11" max="11" width="1.625" customWidth="1"/>
  </cols>
  <sheetData>
    <row r="1" spans="1:10" ht="20.100000000000001" customHeight="1" thickBot="1" x14ac:dyDescent="0.25">
      <c r="A1" s="408" t="s">
        <v>647</v>
      </c>
      <c r="B1" s="409"/>
      <c r="C1" s="409"/>
      <c r="D1" s="409"/>
      <c r="E1" s="410"/>
      <c r="G1" s="411" t="s">
        <v>390</v>
      </c>
      <c r="H1" s="412"/>
      <c r="I1" s="412"/>
      <c r="J1" s="413"/>
    </row>
    <row r="2" spans="1:10" ht="60" customHeight="1" thickBot="1" x14ac:dyDescent="0.25">
      <c r="A2" s="414" t="s">
        <v>162</v>
      </c>
      <c r="B2" s="415"/>
      <c r="C2" s="415"/>
      <c r="D2" s="415"/>
      <c r="E2" s="416"/>
      <c r="G2" s="417"/>
      <c r="H2" s="418"/>
      <c r="I2" s="418"/>
      <c r="J2" s="419"/>
    </row>
    <row r="3" spans="1:10" ht="8.1" customHeight="1" x14ac:dyDescent="0.2"/>
    <row r="4" spans="1:10" ht="15" x14ac:dyDescent="0.2">
      <c r="A4" s="256" t="s">
        <v>733</v>
      </c>
    </row>
    <row r="5" spans="1:10" ht="15" x14ac:dyDescent="0.2">
      <c r="A5" s="256" t="s">
        <v>734</v>
      </c>
    </row>
    <row r="6" spans="1:10" ht="15" x14ac:dyDescent="0.2">
      <c r="A6" s="256" t="s">
        <v>735</v>
      </c>
    </row>
    <row r="7" spans="1:10" ht="15" x14ac:dyDescent="0.2">
      <c r="A7" s="256" t="s">
        <v>736</v>
      </c>
    </row>
    <row r="8" spans="1:10" ht="8.1" customHeight="1" x14ac:dyDescent="0.2">
      <c r="A8" s="256"/>
    </row>
    <row r="9" spans="1:10" ht="4.9000000000000004" customHeight="1" x14ac:dyDescent="0.2"/>
    <row r="10" spans="1:10" ht="8.1" customHeight="1" x14ac:dyDescent="0.2"/>
    <row r="11" spans="1:10" ht="5.45" customHeight="1" x14ac:dyDescent="0.2"/>
    <row r="12" spans="1:10" ht="27" customHeight="1" x14ac:dyDescent="0.2">
      <c r="A12" s="420" t="s">
        <v>648</v>
      </c>
      <c r="B12" s="420"/>
      <c r="C12" s="420"/>
      <c r="D12" s="420"/>
      <c r="E12" s="420"/>
      <c r="F12" s="420"/>
      <c r="G12" s="420"/>
      <c r="H12" s="420"/>
      <c r="I12" s="420"/>
      <c r="J12" s="420"/>
    </row>
    <row r="13" spans="1:10" ht="25.15" customHeight="1" x14ac:dyDescent="0.2">
      <c r="A13" s="420"/>
      <c r="B13" s="420"/>
      <c r="C13" s="420"/>
      <c r="D13" s="420"/>
      <c r="E13" s="420"/>
      <c r="F13" s="420"/>
      <c r="G13" s="420"/>
      <c r="H13" s="420"/>
      <c r="I13" s="420"/>
      <c r="J13" s="420"/>
    </row>
    <row r="14" spans="1:10" ht="24" customHeight="1" x14ac:dyDescent="0.2">
      <c r="A14" s="420"/>
      <c r="B14" s="420"/>
      <c r="C14" s="420"/>
      <c r="D14" s="420"/>
      <c r="E14" s="420"/>
      <c r="F14" s="420"/>
      <c r="G14" s="420"/>
      <c r="H14" s="420"/>
      <c r="I14" s="420"/>
      <c r="J14" s="420"/>
    </row>
    <row r="15" spans="1:10" ht="23.45" customHeight="1" x14ac:dyDescent="0.2">
      <c r="A15" s="420"/>
      <c r="B15" s="420"/>
      <c r="C15" s="420"/>
      <c r="D15" s="420"/>
      <c r="E15" s="420"/>
      <c r="F15" s="420"/>
      <c r="G15" s="420"/>
      <c r="H15" s="420"/>
      <c r="I15" s="420"/>
      <c r="J15" s="420"/>
    </row>
    <row r="16" spans="1:10" ht="3" customHeight="1" thickBot="1" x14ac:dyDescent="0.25">
      <c r="A16" s="78"/>
      <c r="B16" s="78"/>
      <c r="C16" s="78"/>
      <c r="D16" s="78"/>
      <c r="E16" s="78"/>
      <c r="F16" s="78"/>
      <c r="G16" s="78"/>
      <c r="H16" s="78"/>
      <c r="I16" s="78"/>
      <c r="J16" s="78"/>
    </row>
    <row r="17" spans="1:10" ht="39.950000000000003" customHeight="1" thickBot="1" x14ac:dyDescent="0.25">
      <c r="A17" s="172"/>
      <c r="B17" s="172"/>
      <c r="C17" s="173" t="s">
        <v>389</v>
      </c>
      <c r="D17" s="174"/>
      <c r="E17" s="403"/>
      <c r="F17" s="404"/>
      <c r="G17" s="404"/>
      <c r="H17" s="404"/>
      <c r="I17" s="405"/>
      <c r="J17" s="78"/>
    </row>
    <row r="18" spans="1:10" ht="8.1" customHeight="1" x14ac:dyDescent="0.2">
      <c r="A18" s="40"/>
      <c r="B18" s="40"/>
      <c r="C18" s="43"/>
      <c r="D18" s="41"/>
      <c r="E18" s="406"/>
      <c r="F18" s="406"/>
      <c r="G18" s="406"/>
      <c r="H18" s="406"/>
      <c r="I18" s="406"/>
    </row>
    <row r="19" spans="1:10" ht="60" customHeight="1" x14ac:dyDescent="0.2">
      <c r="A19" s="421" t="s">
        <v>394</v>
      </c>
      <c r="B19" s="421"/>
      <c r="C19" s="421"/>
      <c r="D19" s="41"/>
      <c r="E19" s="407" t="str">
        <f>T('2.Main data'!A10:I10)</f>
        <v/>
      </c>
      <c r="F19" s="407"/>
      <c r="G19" s="407"/>
      <c r="H19" s="407"/>
      <c r="I19" s="407"/>
    </row>
    <row r="20" spans="1:10" ht="8.1" customHeight="1" x14ac:dyDescent="0.2">
      <c r="A20" s="4"/>
      <c r="B20" s="4"/>
      <c r="C20" s="44"/>
      <c r="D20" s="4"/>
      <c r="E20" s="422"/>
      <c r="F20" s="422"/>
      <c r="G20" s="422"/>
      <c r="H20" s="422"/>
      <c r="I20" s="422"/>
    </row>
    <row r="21" spans="1:10" ht="80.099999999999994" customHeight="1" x14ac:dyDescent="0.2">
      <c r="A21" s="421" t="s">
        <v>502</v>
      </c>
      <c r="B21" s="421"/>
      <c r="C21" s="421"/>
      <c r="D21" s="41"/>
      <c r="E21" s="407" t="str">
        <f>T('2.Main data'!A4:I4)</f>
        <v/>
      </c>
      <c r="F21" s="407"/>
      <c r="G21" s="407"/>
      <c r="H21" s="407"/>
      <c r="I21" s="407"/>
    </row>
    <row r="22" spans="1:10" ht="8.1" customHeight="1" x14ac:dyDescent="0.2">
      <c r="A22" s="4"/>
      <c r="B22" s="4"/>
      <c r="C22" s="175"/>
      <c r="D22" s="4"/>
      <c r="E22" s="422"/>
      <c r="F22" s="422"/>
      <c r="G22" s="422"/>
      <c r="H22" s="422"/>
      <c r="I22" s="422"/>
    </row>
    <row r="23" spans="1:10" ht="30" customHeight="1" x14ac:dyDescent="0.2">
      <c r="A23" s="40"/>
      <c r="B23" s="40"/>
      <c r="C23" s="173" t="s">
        <v>391</v>
      </c>
      <c r="D23" s="41"/>
      <c r="E23" s="407" t="str">
        <f>T('2.Main data'!A7:D7)</f>
        <v/>
      </c>
      <c r="F23" s="407"/>
      <c r="G23" s="407"/>
      <c r="H23" s="407"/>
      <c r="I23" s="407"/>
    </row>
    <row r="24" spans="1:10" ht="8.1" customHeight="1" x14ac:dyDescent="0.2">
      <c r="C24" s="176"/>
    </row>
    <row r="25" spans="1:10" ht="73.150000000000006" customHeight="1" x14ac:dyDescent="0.2">
      <c r="A25" s="40"/>
      <c r="B25" s="40"/>
      <c r="C25" s="173" t="s">
        <v>365</v>
      </c>
      <c r="D25" s="41"/>
      <c r="E25" s="407" t="str">
        <f>T('2.Main data'!A13:I13)</f>
        <v/>
      </c>
      <c r="F25" s="407"/>
      <c r="G25" s="407"/>
      <c r="H25" s="407"/>
      <c r="I25" s="407"/>
    </row>
    <row r="26" spans="1:10" ht="8.1" customHeight="1" x14ac:dyDescent="0.2">
      <c r="A26" s="4"/>
      <c r="B26" s="4"/>
      <c r="C26" s="175"/>
      <c r="D26" s="4"/>
      <c r="E26" s="422"/>
      <c r="F26" s="422"/>
      <c r="G26" s="422"/>
      <c r="H26" s="422"/>
      <c r="I26" s="422"/>
    </row>
    <row r="27" spans="1:10" ht="30" customHeight="1" x14ac:dyDescent="0.2">
      <c r="A27" s="40"/>
      <c r="B27" s="40"/>
      <c r="C27" s="173" t="s">
        <v>385</v>
      </c>
      <c r="D27" s="41"/>
      <c r="E27" s="425">
        <f ca="1">'Hidden data'!B245</f>
        <v>0</v>
      </c>
      <c r="F27" s="425"/>
      <c r="G27" s="425"/>
      <c r="H27" s="425"/>
      <c r="I27" s="425"/>
    </row>
    <row r="28" spans="1:10" ht="8.1" customHeight="1" x14ac:dyDescent="0.2">
      <c r="C28" s="176"/>
    </row>
    <row r="29" spans="1:10" ht="30" customHeight="1" x14ac:dyDescent="0.2">
      <c r="A29" s="40"/>
      <c r="B29" s="40"/>
      <c r="C29" s="173" t="s">
        <v>392</v>
      </c>
      <c r="D29" s="41"/>
      <c r="E29" s="425">
        <f ca="1">'Hidden data'!C245</f>
        <v>0</v>
      </c>
      <c r="F29" s="425"/>
      <c r="G29" s="425"/>
      <c r="H29" s="425"/>
      <c r="I29" s="425"/>
    </row>
    <row r="30" spans="1:10" ht="8.1" customHeight="1" x14ac:dyDescent="0.2"/>
    <row r="31" spans="1:10" ht="30" customHeight="1" x14ac:dyDescent="0.2">
      <c r="A31" s="423" t="s">
        <v>737</v>
      </c>
      <c r="B31" s="424"/>
      <c r="C31" s="424"/>
      <c r="D31" s="424"/>
      <c r="E31" s="424"/>
      <c r="F31" s="424"/>
      <c r="G31" s="424"/>
      <c r="H31" s="424"/>
      <c r="I31" s="424"/>
      <c r="J31" s="424"/>
    </row>
    <row r="32" spans="1:10" ht="39.950000000000003" customHeight="1" x14ac:dyDescent="0.2"/>
    <row r="33" ht="8.1" customHeight="1" x14ac:dyDescent="0.2"/>
    <row r="34" ht="20.100000000000001" customHeight="1" x14ac:dyDescent="0.2"/>
    <row r="35" ht="24.95" customHeight="1" x14ac:dyDescent="0.2"/>
    <row r="36" ht="30" customHeight="1" x14ac:dyDescent="0.2"/>
  </sheetData>
  <sheetProtection password="AAD1" sheet="1" objects="1" scenarios="1" selectLockedCells="1"/>
  <customSheetViews>
    <customSheetView guid="{9B195D69-7D5B-406D-87D2-41910A2F61D3}" scale="160" showGridLines="0" fitToPage="1" topLeftCell="A10">
      <selection activeCell="L9" sqref="L9:M9"/>
      <pageMargins left="0.7" right="0.7" top="0.75" bottom="0.75" header="0.3" footer="0.3"/>
      <pageSetup paperSize="9" scale="93" fitToHeight="0" orientation="portrait" r:id="rId1"/>
    </customSheetView>
  </customSheetViews>
  <mergeCells count="19">
    <mergeCell ref="A31:J31"/>
    <mergeCell ref="E27:I27"/>
    <mergeCell ref="E29:I29"/>
    <mergeCell ref="E26:I26"/>
    <mergeCell ref="E25:I25"/>
    <mergeCell ref="E20:I20"/>
    <mergeCell ref="E21:I21"/>
    <mergeCell ref="E22:I22"/>
    <mergeCell ref="E23:I23"/>
    <mergeCell ref="A21:C21"/>
    <mergeCell ref="E17:I17"/>
    <mergeCell ref="E18:I18"/>
    <mergeCell ref="E19:I19"/>
    <mergeCell ref="A1:E1"/>
    <mergeCell ref="G1:J1"/>
    <mergeCell ref="A2:E2"/>
    <mergeCell ref="G2:J2"/>
    <mergeCell ref="A12:J15"/>
    <mergeCell ref="A19:C19"/>
  </mergeCells>
  <conditionalFormatting sqref="E20:E24 E27:E28">
    <cfRule type="notContainsBlanks" dxfId="431" priority="5">
      <formula>LEN(TRIM(E20))&gt;0</formula>
    </cfRule>
  </conditionalFormatting>
  <conditionalFormatting sqref="E25:E26">
    <cfRule type="notContainsBlanks" dxfId="430" priority="4">
      <formula>LEN(TRIM(E25))&gt;0</formula>
    </cfRule>
  </conditionalFormatting>
  <conditionalFormatting sqref="E19">
    <cfRule type="notContainsBlanks" dxfId="429" priority="3">
      <formula>LEN(TRIM(E19))&gt;0</formula>
    </cfRule>
  </conditionalFormatting>
  <conditionalFormatting sqref="E29">
    <cfRule type="notContainsBlanks" dxfId="428" priority="2">
      <formula>LEN(TRIM(E29))&gt;0</formula>
    </cfRule>
  </conditionalFormatting>
  <conditionalFormatting sqref="E17:I17">
    <cfRule type="notContainsBlanks" dxfId="427" priority="1">
      <formula>LEN(TRIM(E17))&gt;0</formula>
    </cfRule>
  </conditionalFormatting>
  <dataValidations count="2">
    <dataValidation type="textLength" operator="lessThanOrEqual" allowBlank="1" showInputMessage="1" showErrorMessage="1" sqref="A2 F2:G2" xr:uid="{00000000-0002-0000-0100-000000000000}">
      <formula1>200</formula1>
    </dataValidation>
    <dataValidation type="list" allowBlank="1" showInputMessage="1" showErrorMessage="1" sqref="E17:I17" xr:uid="{00000000-0002-0000-0100-000001000000}">
      <formula1>Nazov_programu</formula1>
    </dataValidation>
  </dataValidations>
  <pageMargins left="0.7" right="0.7" top="0.75" bottom="0.75" header="0.3" footer="0.3"/>
  <pageSetup paperSize="9" scale="99" orientation="portrait" r:id="rId2"/>
  <headerFooter>
    <oddFooter>&amp;C&amp;F&amp;R&amp;P</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Munka16"/>
  <dimension ref="A1:J46"/>
  <sheetViews>
    <sheetView showGridLines="0" view="pageBreakPreview" topLeftCell="A22" zoomScale="70" zoomScaleNormal="115" zoomScaleSheetLayoutView="70" workbookViewId="0">
      <selection activeCell="A36" sqref="A36:C36"/>
    </sheetView>
  </sheetViews>
  <sheetFormatPr defaultColWidth="9" defaultRowHeight="14.25" x14ac:dyDescent="0.2"/>
  <cols>
    <col min="1" max="1" width="34.625" customWidth="1"/>
    <col min="2" max="2" width="33.25" customWidth="1"/>
    <col min="3" max="3" width="10.875" customWidth="1"/>
    <col min="4" max="4" width="36.75" customWidth="1"/>
    <col min="5" max="5" width="30.375" customWidth="1"/>
    <col min="6" max="6" width="12" customWidth="1"/>
    <col min="7" max="7" width="2.625" customWidth="1"/>
    <col min="8" max="8" width="30.625" customWidth="1"/>
    <col min="9" max="9" width="4.5" customWidth="1"/>
    <col min="10" max="10" width="30.625" customWidth="1"/>
  </cols>
  <sheetData>
    <row r="1" spans="1:10" ht="42" customHeight="1" thickBot="1" x14ac:dyDescent="0.25">
      <c r="A1" s="162" t="s">
        <v>596</v>
      </c>
      <c r="B1" s="163"/>
      <c r="C1" s="140"/>
      <c r="D1" s="163" t="s">
        <v>597</v>
      </c>
      <c r="E1" s="163"/>
      <c r="F1" s="140"/>
      <c r="H1" s="73" t="s">
        <v>211</v>
      </c>
      <c r="J1" s="73" t="s">
        <v>565</v>
      </c>
    </row>
    <row r="2" spans="1:10" ht="8.1" customHeight="1" thickBot="1" x14ac:dyDescent="0.25">
      <c r="A2" s="164"/>
      <c r="C2" s="165"/>
      <c r="F2" s="165"/>
    </row>
    <row r="3" spans="1:10" ht="24.95" customHeight="1" x14ac:dyDescent="0.2">
      <c r="A3" s="583" t="s">
        <v>212</v>
      </c>
      <c r="B3" s="584"/>
      <c r="C3" s="585"/>
      <c r="D3" s="584" t="s">
        <v>362</v>
      </c>
      <c r="E3" s="584"/>
      <c r="F3" s="585"/>
      <c r="H3" s="498" t="s">
        <v>635</v>
      </c>
      <c r="J3" s="498" t="s">
        <v>634</v>
      </c>
    </row>
    <row r="4" spans="1:10" ht="8.1" customHeight="1" thickBot="1" x14ac:dyDescent="0.25">
      <c r="A4" s="259"/>
      <c r="B4" s="260"/>
      <c r="C4" s="261"/>
      <c r="D4" s="260"/>
      <c r="E4" s="260"/>
      <c r="F4" s="261"/>
      <c r="H4" s="499"/>
      <c r="J4" s="499"/>
    </row>
    <row r="5" spans="1:10" s="15" customFormat="1" ht="79.900000000000006" customHeight="1" thickBot="1" x14ac:dyDescent="0.25">
      <c r="A5" s="586" t="s">
        <v>797</v>
      </c>
      <c r="B5" s="587"/>
      <c r="C5" s="588"/>
      <c r="D5" s="587" t="s">
        <v>798</v>
      </c>
      <c r="E5" s="587"/>
      <c r="F5" s="588"/>
      <c r="H5" s="500"/>
      <c r="J5" s="500"/>
    </row>
    <row r="6" spans="1:10" ht="8.1" customHeight="1" x14ac:dyDescent="0.2">
      <c r="A6" s="259"/>
      <c r="B6" s="260"/>
      <c r="C6" s="261"/>
      <c r="D6" s="260"/>
      <c r="E6" s="260"/>
      <c r="F6" s="261"/>
    </row>
    <row r="7" spans="1:10" ht="24.95" customHeight="1" x14ac:dyDescent="0.2">
      <c r="A7" s="583" t="s">
        <v>210</v>
      </c>
      <c r="B7" s="584"/>
      <c r="C7" s="585"/>
      <c r="D7" s="584" t="s">
        <v>361</v>
      </c>
      <c r="E7" s="584"/>
      <c r="F7" s="585"/>
      <c r="H7" s="459" t="s">
        <v>213</v>
      </c>
      <c r="J7" s="459" t="s">
        <v>594</v>
      </c>
    </row>
    <row r="8" spans="1:10" ht="8.1" customHeight="1" x14ac:dyDescent="0.2">
      <c r="A8" s="259"/>
      <c r="B8" s="260"/>
      <c r="C8" s="261"/>
      <c r="D8" s="260"/>
      <c r="E8" s="260"/>
      <c r="F8" s="261"/>
      <c r="H8" s="460"/>
      <c r="J8" s="460"/>
    </row>
    <row r="9" spans="1:10" ht="24.95" customHeight="1" thickBot="1" x14ac:dyDescent="0.25">
      <c r="A9" s="578" t="s">
        <v>206</v>
      </c>
      <c r="B9" s="579"/>
      <c r="C9" s="580"/>
      <c r="D9" s="603" t="s">
        <v>360</v>
      </c>
      <c r="E9" s="579"/>
      <c r="F9" s="580"/>
      <c r="H9" s="460"/>
      <c r="J9" s="460"/>
    </row>
    <row r="10" spans="1:10" ht="34.15" customHeight="1" thickBot="1" x14ac:dyDescent="0.25">
      <c r="A10" s="581" t="s">
        <v>341</v>
      </c>
      <c r="B10" s="582"/>
      <c r="C10" s="262"/>
      <c r="D10" s="581" t="s">
        <v>346</v>
      </c>
      <c r="E10" s="582"/>
      <c r="F10" s="262"/>
      <c r="H10" s="460"/>
      <c r="J10" s="460"/>
    </row>
    <row r="11" spans="1:10" ht="30.6" customHeight="1" thickBot="1" x14ac:dyDescent="0.25">
      <c r="A11" s="581" t="s">
        <v>340</v>
      </c>
      <c r="B11" s="582" t="s">
        <v>340</v>
      </c>
      <c r="C11" s="262"/>
      <c r="D11" s="581" t="s">
        <v>345</v>
      </c>
      <c r="E11" s="582"/>
      <c r="F11" s="262"/>
      <c r="H11" s="461"/>
      <c r="J11" s="461"/>
    </row>
    <row r="12" spans="1:10" ht="23.45" customHeight="1" thickBot="1" x14ac:dyDescent="0.25">
      <c r="A12" s="581" t="s">
        <v>339</v>
      </c>
      <c r="B12" s="582" t="s">
        <v>339</v>
      </c>
      <c r="C12" s="262"/>
      <c r="D12" s="581" t="s">
        <v>347</v>
      </c>
      <c r="E12" s="582"/>
      <c r="F12" s="262"/>
      <c r="H12" s="194"/>
      <c r="J12" s="194"/>
    </row>
    <row r="13" spans="1:10" ht="31.15" customHeight="1" thickBot="1" x14ac:dyDescent="0.25">
      <c r="A13" s="581" t="s">
        <v>343</v>
      </c>
      <c r="B13" s="582" t="s">
        <v>343</v>
      </c>
      <c r="C13" s="262"/>
      <c r="D13" s="581" t="s">
        <v>348</v>
      </c>
      <c r="E13" s="582"/>
      <c r="F13" s="262"/>
      <c r="H13" s="194"/>
      <c r="J13" s="194"/>
    </row>
    <row r="14" spans="1:10" ht="33.6" customHeight="1" thickBot="1" x14ac:dyDescent="0.25">
      <c r="A14" s="581" t="s">
        <v>344</v>
      </c>
      <c r="B14" s="582" t="s">
        <v>344</v>
      </c>
      <c r="C14" s="262"/>
      <c r="D14" s="581" t="s">
        <v>349</v>
      </c>
      <c r="E14" s="582"/>
      <c r="F14" s="262"/>
      <c r="H14" s="194"/>
      <c r="J14" s="194"/>
    </row>
    <row r="15" spans="1:10" ht="55.15" customHeight="1" thickBot="1" x14ac:dyDescent="0.25">
      <c r="A15" s="581" t="s">
        <v>342</v>
      </c>
      <c r="B15" s="582" t="s">
        <v>342</v>
      </c>
      <c r="C15" s="262"/>
      <c r="D15" s="581" t="s">
        <v>350</v>
      </c>
      <c r="E15" s="582"/>
      <c r="F15" s="262"/>
      <c r="H15" s="194"/>
      <c r="J15" s="194"/>
    </row>
    <row r="16" spans="1:10" ht="20.100000000000001" customHeight="1" x14ac:dyDescent="0.2">
      <c r="A16" s="263" t="s">
        <v>197</v>
      </c>
      <c r="B16" s="48">
        <f>LEN(A17)</f>
        <v>0</v>
      </c>
      <c r="C16" s="166" t="s">
        <v>39</v>
      </c>
      <c r="D16" s="264" t="s">
        <v>241</v>
      </c>
      <c r="E16" s="48">
        <f>LEN(D17)</f>
        <v>0</v>
      </c>
      <c r="F16" s="166" t="s">
        <v>39</v>
      </c>
      <c r="H16" s="194"/>
      <c r="J16" s="194"/>
    </row>
    <row r="17" spans="1:10" ht="93" customHeight="1" x14ac:dyDescent="0.2">
      <c r="A17" s="589"/>
      <c r="B17" s="468"/>
      <c r="C17" s="590"/>
      <c r="D17" s="604"/>
      <c r="E17" s="468"/>
      <c r="F17" s="590"/>
    </row>
    <row r="18" spans="1:10" ht="8.1" customHeight="1" x14ac:dyDescent="0.2">
      <c r="A18" s="259"/>
      <c r="B18" s="260"/>
      <c r="C18" s="261"/>
      <c r="D18" s="260"/>
      <c r="E18" s="260"/>
      <c r="F18" s="261"/>
    </row>
    <row r="19" spans="1:10" ht="24.95" customHeight="1" thickBot="1" x14ac:dyDescent="0.25">
      <c r="A19" s="578" t="s">
        <v>207</v>
      </c>
      <c r="B19" s="579"/>
      <c r="C19" s="580"/>
      <c r="D19" s="603" t="s">
        <v>359</v>
      </c>
      <c r="E19" s="579"/>
      <c r="F19" s="580"/>
      <c r="H19" s="459" t="s">
        <v>214</v>
      </c>
      <c r="J19" s="459" t="s">
        <v>636</v>
      </c>
    </row>
    <row r="20" spans="1:10" ht="37.9" customHeight="1" thickBot="1" x14ac:dyDescent="0.25">
      <c r="A20" s="581" t="s">
        <v>336</v>
      </c>
      <c r="B20" s="582" t="s">
        <v>336</v>
      </c>
      <c r="C20" s="262"/>
      <c r="D20" s="581" t="s">
        <v>351</v>
      </c>
      <c r="E20" s="582"/>
      <c r="F20" s="262"/>
      <c r="H20" s="460"/>
      <c r="J20" s="460"/>
    </row>
    <row r="21" spans="1:10" ht="36" customHeight="1" thickBot="1" x14ac:dyDescent="0.25">
      <c r="A21" s="581" t="s">
        <v>337</v>
      </c>
      <c r="B21" s="582" t="s">
        <v>337</v>
      </c>
      <c r="C21" s="262"/>
      <c r="D21" s="581" t="s">
        <v>352</v>
      </c>
      <c r="E21" s="582"/>
      <c r="F21" s="262"/>
      <c r="H21" s="460"/>
      <c r="J21" s="460"/>
    </row>
    <row r="22" spans="1:10" ht="51" customHeight="1" thickBot="1" x14ac:dyDescent="0.25">
      <c r="A22" s="581" t="s">
        <v>338</v>
      </c>
      <c r="B22" s="582" t="s">
        <v>338</v>
      </c>
      <c r="C22" s="262"/>
      <c r="D22" s="581" t="s">
        <v>353</v>
      </c>
      <c r="E22" s="582"/>
      <c r="F22" s="262"/>
      <c r="H22" s="461"/>
      <c r="J22" s="461"/>
    </row>
    <row r="23" spans="1:10" ht="20.100000000000001" customHeight="1" x14ac:dyDescent="0.2">
      <c r="A23" s="265" t="s">
        <v>197</v>
      </c>
      <c r="B23" s="24">
        <f>LEN(A24)</f>
        <v>0</v>
      </c>
      <c r="C23" s="167" t="s">
        <v>39</v>
      </c>
      <c r="D23" s="264" t="s">
        <v>241</v>
      </c>
      <c r="E23" s="48">
        <f>LEN(D24)</f>
        <v>0</v>
      </c>
      <c r="F23" s="166" t="s">
        <v>39</v>
      </c>
    </row>
    <row r="24" spans="1:10" ht="87" customHeight="1" x14ac:dyDescent="0.2">
      <c r="A24" s="589"/>
      <c r="B24" s="468"/>
      <c r="C24" s="590"/>
      <c r="D24" s="604"/>
      <c r="E24" s="468"/>
      <c r="F24" s="590"/>
    </row>
    <row r="25" spans="1:10" ht="8.1" customHeight="1" x14ac:dyDescent="0.2">
      <c r="A25" s="259"/>
      <c r="B25" s="260"/>
      <c r="C25" s="261"/>
      <c r="D25" s="260"/>
      <c r="E25" s="260"/>
      <c r="F25" s="261"/>
    </row>
    <row r="26" spans="1:10" ht="24.95" customHeight="1" thickBot="1" x14ac:dyDescent="0.25">
      <c r="A26" s="578" t="s">
        <v>208</v>
      </c>
      <c r="B26" s="579"/>
      <c r="C26" s="580"/>
      <c r="D26" s="603" t="s">
        <v>358</v>
      </c>
      <c r="E26" s="579"/>
      <c r="F26" s="580"/>
      <c r="H26" s="459" t="s">
        <v>220</v>
      </c>
      <c r="J26" s="459" t="s">
        <v>595</v>
      </c>
    </row>
    <row r="27" spans="1:10" ht="41.45" customHeight="1" thickBot="1" x14ac:dyDescent="0.25">
      <c r="A27" s="581" t="s">
        <v>332</v>
      </c>
      <c r="B27" s="582" t="s">
        <v>332</v>
      </c>
      <c r="C27" s="262"/>
      <c r="D27" s="581" t="s">
        <v>357</v>
      </c>
      <c r="E27" s="582"/>
      <c r="F27" s="262"/>
      <c r="H27" s="460"/>
      <c r="J27" s="460"/>
    </row>
    <row r="28" spans="1:10" ht="26.45" customHeight="1" thickBot="1" x14ac:dyDescent="0.25">
      <c r="A28" s="581" t="s">
        <v>333</v>
      </c>
      <c r="B28" s="582" t="s">
        <v>333</v>
      </c>
      <c r="C28" s="262"/>
      <c r="D28" s="581" t="s">
        <v>354</v>
      </c>
      <c r="E28" s="582"/>
      <c r="F28" s="262"/>
      <c r="H28" s="461"/>
      <c r="J28" s="461"/>
    </row>
    <row r="29" spans="1:10" ht="42" customHeight="1" thickBot="1" x14ac:dyDescent="0.25">
      <c r="A29" s="581" t="s">
        <v>334</v>
      </c>
      <c r="B29" s="582" t="s">
        <v>334</v>
      </c>
      <c r="C29" s="262"/>
      <c r="D29" s="581" t="s">
        <v>356</v>
      </c>
      <c r="E29" s="582"/>
      <c r="F29" s="262"/>
      <c r="H29" s="194"/>
      <c r="J29" s="194"/>
    </row>
    <row r="30" spans="1:10" ht="31.15" customHeight="1" thickBot="1" x14ac:dyDescent="0.25">
      <c r="A30" s="581" t="s">
        <v>335</v>
      </c>
      <c r="B30" s="582" t="s">
        <v>335</v>
      </c>
      <c r="C30" s="262"/>
      <c r="D30" s="581" t="s">
        <v>355</v>
      </c>
      <c r="E30" s="582"/>
      <c r="F30" s="262"/>
      <c r="H30" s="194"/>
      <c r="J30" s="194"/>
    </row>
    <row r="31" spans="1:10" ht="20.100000000000001" customHeight="1" x14ac:dyDescent="0.2">
      <c r="A31" s="263" t="s">
        <v>197</v>
      </c>
      <c r="B31" s="48">
        <f>LEN(A32)</f>
        <v>0</v>
      </c>
      <c r="C31" s="166" t="s">
        <v>39</v>
      </c>
      <c r="D31" s="264" t="s">
        <v>241</v>
      </c>
      <c r="E31" s="48">
        <f>LEN(D32)</f>
        <v>0</v>
      </c>
      <c r="F31" s="166" t="s">
        <v>39</v>
      </c>
    </row>
    <row r="32" spans="1:10" ht="91.15" customHeight="1" x14ac:dyDescent="0.2">
      <c r="A32" s="589"/>
      <c r="B32" s="468"/>
      <c r="C32" s="590"/>
      <c r="D32" s="604"/>
      <c r="E32" s="468"/>
      <c r="F32" s="590"/>
    </row>
    <row r="33" spans="1:10" ht="8.1" customHeight="1" thickBot="1" x14ac:dyDescent="0.25">
      <c r="A33" s="259"/>
      <c r="B33" s="260"/>
      <c r="C33" s="261"/>
      <c r="D33" s="260"/>
      <c r="E33" s="260"/>
      <c r="F33" s="261"/>
    </row>
    <row r="34" spans="1:10" ht="24.95" customHeight="1" x14ac:dyDescent="0.2">
      <c r="A34" s="583" t="s">
        <v>209</v>
      </c>
      <c r="B34" s="584"/>
      <c r="C34" s="585"/>
      <c r="D34" s="584" t="s">
        <v>788</v>
      </c>
      <c r="E34" s="584"/>
      <c r="F34" s="585"/>
      <c r="H34" s="498" t="s">
        <v>221</v>
      </c>
      <c r="J34" s="498" t="s">
        <v>566</v>
      </c>
    </row>
    <row r="35" spans="1:10" ht="8.1" customHeight="1" thickBot="1" x14ac:dyDescent="0.25">
      <c r="A35" s="259"/>
      <c r="B35" s="260"/>
      <c r="C35" s="261"/>
      <c r="D35" s="260"/>
      <c r="E35" s="260"/>
      <c r="F35" s="261"/>
      <c r="H35" s="499"/>
      <c r="J35" s="499"/>
    </row>
    <row r="36" spans="1:10" ht="30" customHeight="1" thickBot="1" x14ac:dyDescent="0.25">
      <c r="A36" s="597"/>
      <c r="B36" s="598"/>
      <c r="C36" s="599"/>
      <c r="D36" s="605"/>
      <c r="E36" s="598"/>
      <c r="F36" s="599"/>
      <c r="H36" s="499"/>
      <c r="J36" s="499"/>
    </row>
    <row r="37" spans="1:10" ht="20.100000000000001" customHeight="1" thickBot="1" x14ac:dyDescent="0.25">
      <c r="A37" s="263" t="s">
        <v>197</v>
      </c>
      <c r="B37" s="48">
        <f>LEN(A38)</f>
        <v>0</v>
      </c>
      <c r="C37" s="166" t="s">
        <v>39</v>
      </c>
      <c r="D37" s="264" t="s">
        <v>241</v>
      </c>
      <c r="E37" s="48">
        <f>LEN(D38)</f>
        <v>0</v>
      </c>
      <c r="F37" s="166" t="s">
        <v>39</v>
      </c>
      <c r="H37" s="500"/>
      <c r="J37" s="500"/>
    </row>
    <row r="38" spans="1:10" ht="86.45" customHeight="1" x14ac:dyDescent="0.2">
      <c r="A38" s="589"/>
      <c r="B38" s="468"/>
      <c r="C38" s="590"/>
      <c r="D38" s="604"/>
      <c r="E38" s="468"/>
      <c r="F38" s="590"/>
    </row>
    <row r="39" spans="1:10" ht="8.1" customHeight="1" thickBot="1" x14ac:dyDescent="0.25">
      <c r="A39" s="259"/>
      <c r="B39" s="260"/>
      <c r="C39" s="261"/>
      <c r="D39" s="260"/>
      <c r="E39" s="260"/>
      <c r="F39" s="261"/>
    </row>
    <row r="40" spans="1:10" ht="30" customHeight="1" thickTop="1" thickBot="1" x14ac:dyDescent="0.25">
      <c r="A40" s="600"/>
      <c r="B40" s="600"/>
      <c r="C40" s="600"/>
      <c r="D40" s="600"/>
      <c r="E40" s="600"/>
      <c r="F40" s="600"/>
    </row>
    <row r="41" spans="1:10" ht="20.100000000000001" customHeight="1" thickTop="1" x14ac:dyDescent="0.2">
      <c r="A41" s="263" t="s">
        <v>197</v>
      </c>
      <c r="B41" s="48">
        <f>LEN(A42)</f>
        <v>0</v>
      </c>
      <c r="C41" s="166" t="s">
        <v>39</v>
      </c>
      <c r="D41" s="264" t="s">
        <v>241</v>
      </c>
      <c r="E41" s="48">
        <f>LEN(D42)</f>
        <v>0</v>
      </c>
      <c r="F41" s="166" t="s">
        <v>39</v>
      </c>
    </row>
    <row r="42" spans="1:10" ht="81" customHeight="1" x14ac:dyDescent="0.2">
      <c r="A42" s="589"/>
      <c r="B42" s="468"/>
      <c r="C42" s="590"/>
      <c r="D42" s="604"/>
      <c r="E42" s="468"/>
      <c r="F42" s="590"/>
    </row>
    <row r="43" spans="1:10" ht="8.1" customHeight="1" x14ac:dyDescent="0.2">
      <c r="A43" s="259"/>
      <c r="B43" s="260"/>
      <c r="C43" s="261"/>
      <c r="D43" s="260"/>
      <c r="E43" s="260"/>
      <c r="F43" s="261"/>
    </row>
    <row r="44" spans="1:10" ht="30" customHeight="1" x14ac:dyDescent="0.2">
      <c r="A44" s="591"/>
      <c r="B44" s="592"/>
      <c r="C44" s="593"/>
      <c r="D44" s="601"/>
      <c r="E44" s="592"/>
      <c r="F44" s="593"/>
    </row>
    <row r="45" spans="1:10" ht="20.100000000000001" customHeight="1" x14ac:dyDescent="0.2">
      <c r="A45" s="265" t="s">
        <v>197</v>
      </c>
      <c r="B45" s="24">
        <f>LEN(A46)</f>
        <v>0</v>
      </c>
      <c r="C45" s="167" t="s">
        <v>39</v>
      </c>
      <c r="D45" s="23" t="s">
        <v>241</v>
      </c>
      <c r="E45" s="24">
        <f>LEN(D46)</f>
        <v>0</v>
      </c>
      <c r="F45" s="167" t="s">
        <v>39</v>
      </c>
    </row>
    <row r="46" spans="1:10" ht="83.45" customHeight="1" thickBot="1" x14ac:dyDescent="0.25">
      <c r="A46" s="594"/>
      <c r="B46" s="595"/>
      <c r="C46" s="596"/>
      <c r="D46" s="602"/>
      <c r="E46" s="595"/>
      <c r="F46" s="596"/>
    </row>
  </sheetData>
  <sheetProtection password="AAD1" sheet="1" objects="1" scenarios="1" selectLockedCells="1"/>
  <mergeCells count="68">
    <mergeCell ref="J3:J5"/>
    <mergeCell ref="J7:J11"/>
    <mergeCell ref="J19:J22"/>
    <mergeCell ref="J26:J28"/>
    <mergeCell ref="J34:J37"/>
    <mergeCell ref="A29:B29"/>
    <mergeCell ref="A30:B30"/>
    <mergeCell ref="D27:E27"/>
    <mergeCell ref="D28:E28"/>
    <mergeCell ref="D29:E29"/>
    <mergeCell ref="D30:E30"/>
    <mergeCell ref="D20:E20"/>
    <mergeCell ref="D21:E21"/>
    <mergeCell ref="D22:E22"/>
    <mergeCell ref="A27:B27"/>
    <mergeCell ref="A28:B28"/>
    <mergeCell ref="A24:C24"/>
    <mergeCell ref="A26:C26"/>
    <mergeCell ref="D15:E15"/>
    <mergeCell ref="A10:B10"/>
    <mergeCell ref="A11:B11"/>
    <mergeCell ref="A12:B12"/>
    <mergeCell ref="A13:B13"/>
    <mergeCell ref="A14:B14"/>
    <mergeCell ref="D10:E10"/>
    <mergeCell ref="D11:E11"/>
    <mergeCell ref="D12:E12"/>
    <mergeCell ref="D13:E13"/>
    <mergeCell ref="D14:E14"/>
    <mergeCell ref="D44:F44"/>
    <mergeCell ref="D46:F46"/>
    <mergeCell ref="D26:F26"/>
    <mergeCell ref="D3:F3"/>
    <mergeCell ref="D5:F5"/>
    <mergeCell ref="D7:F7"/>
    <mergeCell ref="D9:F9"/>
    <mergeCell ref="D24:F24"/>
    <mergeCell ref="D17:F17"/>
    <mergeCell ref="D19:F19"/>
    <mergeCell ref="D36:F36"/>
    <mergeCell ref="D38:F38"/>
    <mergeCell ref="D40:F40"/>
    <mergeCell ref="D42:F42"/>
    <mergeCell ref="D32:F32"/>
    <mergeCell ref="D34:F34"/>
    <mergeCell ref="A42:C42"/>
    <mergeCell ref="A44:C44"/>
    <mergeCell ref="A46:C46"/>
    <mergeCell ref="A32:C32"/>
    <mergeCell ref="A34:C34"/>
    <mergeCell ref="A36:C36"/>
    <mergeCell ref="A38:C38"/>
    <mergeCell ref="A40:C40"/>
    <mergeCell ref="A3:C3"/>
    <mergeCell ref="A5:C5"/>
    <mergeCell ref="A7:C7"/>
    <mergeCell ref="A9:C9"/>
    <mergeCell ref="A17:C17"/>
    <mergeCell ref="A19:C19"/>
    <mergeCell ref="A15:B15"/>
    <mergeCell ref="A20:B20"/>
    <mergeCell ref="A21:B21"/>
    <mergeCell ref="A22:B22"/>
    <mergeCell ref="H34:H37"/>
    <mergeCell ref="H3:H5"/>
    <mergeCell ref="H19:H22"/>
    <mergeCell ref="H7:H11"/>
    <mergeCell ref="H26:H28"/>
  </mergeCells>
  <conditionalFormatting sqref="A17 A36:C36 A40:C40 A44:C44">
    <cfRule type="notContainsBlanks" dxfId="37" priority="47">
      <formula>LEN(TRIM(A17))&gt;0</formula>
    </cfRule>
  </conditionalFormatting>
  <conditionalFormatting sqref="A24">
    <cfRule type="notContainsBlanks" dxfId="36" priority="40">
      <formula>LEN(TRIM(A24))&gt;0</formula>
    </cfRule>
  </conditionalFormatting>
  <conditionalFormatting sqref="A32">
    <cfRule type="notContainsBlanks" dxfId="35" priority="36">
      <formula>LEN(TRIM(A32))&gt;0</formula>
    </cfRule>
  </conditionalFormatting>
  <conditionalFormatting sqref="A38">
    <cfRule type="notContainsBlanks" dxfId="34" priority="35">
      <formula>LEN(TRIM(A38))&gt;0</formula>
    </cfRule>
  </conditionalFormatting>
  <conditionalFormatting sqref="A42">
    <cfRule type="notContainsBlanks" dxfId="33" priority="34">
      <formula>LEN(TRIM(A42))&gt;0</formula>
    </cfRule>
  </conditionalFormatting>
  <conditionalFormatting sqref="A46">
    <cfRule type="notContainsBlanks" dxfId="32" priority="33">
      <formula>LEN(TRIM(A46))&gt;0</formula>
    </cfRule>
  </conditionalFormatting>
  <conditionalFormatting sqref="D17 D36:F36 D40:F40 D44:F44">
    <cfRule type="notContainsBlanks" dxfId="31" priority="27">
      <formula>LEN(TRIM(D17))&gt;0</formula>
    </cfRule>
  </conditionalFormatting>
  <conditionalFormatting sqref="D24">
    <cfRule type="notContainsBlanks" dxfId="30" priority="26">
      <formula>LEN(TRIM(D24))&gt;0</formula>
    </cfRule>
  </conditionalFormatting>
  <conditionalFormatting sqref="D32">
    <cfRule type="notContainsBlanks" dxfId="29" priority="25">
      <formula>LEN(TRIM(D32))&gt;0</formula>
    </cfRule>
  </conditionalFormatting>
  <conditionalFormatting sqref="D38">
    <cfRule type="notContainsBlanks" dxfId="28" priority="24">
      <formula>LEN(TRIM(D38))&gt;0</formula>
    </cfRule>
  </conditionalFormatting>
  <conditionalFormatting sqref="D42">
    <cfRule type="notContainsBlanks" dxfId="27" priority="23">
      <formula>LEN(TRIM(D42))&gt;0</formula>
    </cfRule>
  </conditionalFormatting>
  <conditionalFormatting sqref="D46">
    <cfRule type="notContainsBlanks" dxfId="26" priority="22">
      <formula>LEN(TRIM(D46))&gt;0</formula>
    </cfRule>
  </conditionalFormatting>
  <conditionalFormatting sqref="C20">
    <cfRule type="notContainsBlanks" dxfId="25" priority="16">
      <formula>LEN(TRIM(C20))&gt;0</formula>
    </cfRule>
  </conditionalFormatting>
  <conditionalFormatting sqref="C21:C22">
    <cfRule type="notContainsBlanks" dxfId="24" priority="15">
      <formula>LEN(TRIM(C21))&gt;0</formula>
    </cfRule>
  </conditionalFormatting>
  <conditionalFormatting sqref="F20">
    <cfRule type="notContainsBlanks" dxfId="23" priority="14">
      <formula>LEN(TRIM(F20))&gt;0</formula>
    </cfRule>
  </conditionalFormatting>
  <conditionalFormatting sqref="F21:F22">
    <cfRule type="notContainsBlanks" dxfId="22" priority="13">
      <formula>LEN(TRIM(F21))&gt;0</formula>
    </cfRule>
  </conditionalFormatting>
  <conditionalFormatting sqref="C10">
    <cfRule type="notContainsBlanks" dxfId="21" priority="12">
      <formula>LEN(TRIM(C10))&gt;0</formula>
    </cfRule>
  </conditionalFormatting>
  <conditionalFormatting sqref="C11:C12">
    <cfRule type="notContainsBlanks" dxfId="20" priority="11">
      <formula>LEN(TRIM(C11))&gt;0</formula>
    </cfRule>
  </conditionalFormatting>
  <conditionalFormatting sqref="F10">
    <cfRule type="notContainsBlanks" dxfId="19" priority="10">
      <formula>LEN(TRIM(F10))&gt;0</formula>
    </cfRule>
  </conditionalFormatting>
  <conditionalFormatting sqref="F11:F12">
    <cfRule type="notContainsBlanks" dxfId="18" priority="9">
      <formula>LEN(TRIM(F11))&gt;0</formula>
    </cfRule>
  </conditionalFormatting>
  <conditionalFormatting sqref="C13">
    <cfRule type="notContainsBlanks" dxfId="17" priority="8">
      <formula>LEN(TRIM(C13))&gt;0</formula>
    </cfRule>
  </conditionalFormatting>
  <conditionalFormatting sqref="C14:C15">
    <cfRule type="notContainsBlanks" dxfId="16" priority="7">
      <formula>LEN(TRIM(C14))&gt;0</formula>
    </cfRule>
  </conditionalFormatting>
  <conditionalFormatting sqref="F13">
    <cfRule type="notContainsBlanks" dxfId="15" priority="6">
      <formula>LEN(TRIM(F13))&gt;0</formula>
    </cfRule>
  </conditionalFormatting>
  <conditionalFormatting sqref="F14:F15">
    <cfRule type="notContainsBlanks" dxfId="14" priority="5">
      <formula>LEN(TRIM(F14))&gt;0</formula>
    </cfRule>
  </conditionalFormatting>
  <conditionalFormatting sqref="F27">
    <cfRule type="notContainsBlanks" dxfId="13" priority="4">
      <formula>LEN(TRIM(F27))&gt;0</formula>
    </cfRule>
  </conditionalFormatting>
  <conditionalFormatting sqref="F28:F30">
    <cfRule type="notContainsBlanks" dxfId="12" priority="3">
      <formula>LEN(TRIM(F28))&gt;0</formula>
    </cfRule>
  </conditionalFormatting>
  <conditionalFormatting sqref="C27">
    <cfRule type="notContainsBlanks" dxfId="11" priority="2">
      <formula>LEN(TRIM(C27))&gt;0</formula>
    </cfRule>
  </conditionalFormatting>
  <conditionalFormatting sqref="C28:C30">
    <cfRule type="notContainsBlanks" dxfId="10" priority="1">
      <formula>LEN(TRIM(C28))&gt;0</formula>
    </cfRule>
  </conditionalFormatting>
  <dataValidations count="2">
    <dataValidation type="textLength" operator="lessThanOrEqual" allowBlank="1" showInputMessage="1" showErrorMessage="1" sqref="A42:F42 A38:F38 A32:F32 A24:F24 A17:F17 A46:F46" xr:uid="{00000000-0002-0000-1300-000000000000}">
      <formula1>500</formula1>
    </dataValidation>
    <dataValidation type="list" allowBlank="1" showInputMessage="1" showErrorMessage="1" sqref="C20:C22 F20:F22 C10:C15 F10:F15 F27:F30 C27:C30" xr:uid="{00000000-0002-0000-1300-000001000000}">
      <formula1>Decision</formula1>
    </dataValidation>
  </dataValidations>
  <pageMargins left="0.70866141732283472" right="0.70866141732283472" top="0.74803149606299213" bottom="0.74803149606299213" header="0.31496062992125984" footer="0.31496062992125984"/>
  <pageSetup paperSize="9" scale="75" fitToHeight="0" orientation="landscape" r:id="rId1"/>
  <headerFooter>
    <oddFooter>&amp;C&amp;F&amp;R&amp;P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02000000}">
          <x14:formula1>
            <xm:f>IF(PASelected='Hidden data'!$A$105,PrAx1HorPri,PrAx4HorPri)</xm:f>
          </x14:formula1>
          <xm:sqref>A44:C44 A40:C40 A36:C36</xm:sqref>
        </x14:dataValidation>
        <x14:dataValidation type="list" allowBlank="1" showInputMessage="1" showErrorMessage="1" xr:uid="{00000000-0002-0000-1300-000003000000}">
          <x14:formula1>
            <xm:f>IF(PASelected='Hidden data'!$A$105,'Hidden data'!$A$272:$A$274,'Hidden data'!$A$277:$A$279)</xm:f>
          </x14:formula1>
          <xm:sqref>D44:F44 D40:F40 D36:F36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1"/>
  <sheetViews>
    <sheetView showGridLines="0" view="pageBreakPreview" topLeftCell="A13" zoomScaleNormal="115" zoomScaleSheetLayoutView="100" workbookViewId="0">
      <selection activeCell="B27" sqref="B27:D27"/>
    </sheetView>
  </sheetViews>
  <sheetFormatPr defaultColWidth="9" defaultRowHeight="14.25" x14ac:dyDescent="0.2"/>
  <cols>
    <col min="2" max="2" width="18.875" customWidth="1"/>
    <col min="3" max="3" width="2.75" customWidth="1"/>
    <col min="4" max="4" width="56.625" customWidth="1"/>
    <col min="5" max="5" width="10.25" customWidth="1"/>
    <col min="6" max="6" width="1.625" customWidth="1"/>
    <col min="7" max="7" width="35.625" customWidth="1"/>
    <col min="8" max="8" width="4.75" customWidth="1"/>
    <col min="9" max="9" width="35.625" customWidth="1"/>
  </cols>
  <sheetData>
    <row r="1" spans="1:9" ht="30" customHeight="1" x14ac:dyDescent="0.2">
      <c r="A1" s="1" t="s">
        <v>598</v>
      </c>
      <c r="B1" s="1"/>
      <c r="C1" s="1"/>
      <c r="D1" s="1"/>
      <c r="E1" s="1"/>
      <c r="G1" s="498" t="s">
        <v>640</v>
      </c>
      <c r="I1" s="498" t="s">
        <v>639</v>
      </c>
    </row>
    <row r="2" spans="1:9" ht="15" x14ac:dyDescent="0.2">
      <c r="A2" s="256" t="s">
        <v>733</v>
      </c>
      <c r="G2" s="499"/>
      <c r="I2" s="499"/>
    </row>
    <row r="3" spans="1:9" ht="15" x14ac:dyDescent="0.2">
      <c r="A3" s="256" t="s">
        <v>734</v>
      </c>
      <c r="G3" s="499"/>
      <c r="I3" s="499"/>
    </row>
    <row r="4" spans="1:9" ht="15" x14ac:dyDescent="0.2">
      <c r="A4" s="256" t="s">
        <v>735</v>
      </c>
      <c r="G4" s="499"/>
      <c r="I4" s="499"/>
    </row>
    <row r="5" spans="1:9" ht="15" x14ac:dyDescent="0.2">
      <c r="A5" s="256" t="s">
        <v>736</v>
      </c>
      <c r="G5" s="499"/>
      <c r="I5" s="499"/>
    </row>
    <row r="6" spans="1:9" ht="9.6" customHeight="1" x14ac:dyDescent="0.2">
      <c r="G6" s="499"/>
      <c r="I6" s="499"/>
    </row>
    <row r="7" spans="1:9" ht="4.9000000000000004" customHeight="1" x14ac:dyDescent="0.2">
      <c r="G7" s="499"/>
      <c r="I7" s="499"/>
    </row>
    <row r="8" spans="1:9" ht="13.15" customHeight="1" x14ac:dyDescent="0.2">
      <c r="A8" s="423" t="s">
        <v>737</v>
      </c>
      <c r="B8" s="423"/>
      <c r="C8" s="423"/>
      <c r="D8" s="423"/>
      <c r="E8" s="423"/>
      <c r="G8" s="499"/>
      <c r="I8" s="499"/>
    </row>
    <row r="9" spans="1:9" ht="4.9000000000000004" customHeight="1" x14ac:dyDescent="0.2">
      <c r="G9" s="499"/>
      <c r="I9" s="499"/>
    </row>
    <row r="10" spans="1:9" ht="2.4500000000000002" customHeight="1" x14ac:dyDescent="0.2">
      <c r="G10" s="499"/>
      <c r="I10" s="499"/>
    </row>
    <row r="11" spans="1:9" ht="62.45" customHeight="1" thickBot="1" x14ac:dyDescent="0.25">
      <c r="A11" s="613" t="s">
        <v>365</v>
      </c>
      <c r="B11" s="613"/>
      <c r="D11" s="53" t="str">
        <f>T('2.Main data'!A13)</f>
        <v/>
      </c>
      <c r="G11" s="500"/>
      <c r="I11" s="500"/>
    </row>
    <row r="12" spans="1:9" ht="3" customHeight="1" thickBot="1" x14ac:dyDescent="0.25">
      <c r="A12" s="4"/>
      <c r="B12" s="66"/>
    </row>
    <row r="13" spans="1:9" ht="89.45" customHeight="1" x14ac:dyDescent="0.2">
      <c r="A13" s="613" t="s">
        <v>366</v>
      </c>
      <c r="B13" s="613"/>
      <c r="D13" s="341">
        <f>'2.Main data'!A16</f>
        <v>0</v>
      </c>
      <c r="G13" s="498" t="s">
        <v>637</v>
      </c>
      <c r="I13" s="498" t="s">
        <v>638</v>
      </c>
    </row>
    <row r="14" spans="1:9" ht="3.6" customHeight="1" x14ac:dyDescent="0.2">
      <c r="A14" s="4"/>
      <c r="B14" s="66"/>
      <c r="G14" s="499"/>
      <c r="I14" s="499"/>
    </row>
    <row r="15" spans="1:9" ht="57.6" customHeight="1" x14ac:dyDescent="0.2">
      <c r="A15" s="613" t="s">
        <v>502</v>
      </c>
      <c r="B15" s="613"/>
      <c r="D15" s="53" t="str">
        <f>T('2.Main data'!A4:I4)</f>
        <v/>
      </c>
      <c r="G15" s="499"/>
      <c r="I15" s="499"/>
    </row>
    <row r="16" spans="1:9" ht="1.9" customHeight="1" x14ac:dyDescent="0.2">
      <c r="B16" s="32"/>
      <c r="G16" s="499"/>
      <c r="I16" s="499"/>
    </row>
    <row r="17" spans="1:9" ht="60" customHeight="1" x14ac:dyDescent="0.2">
      <c r="A17" s="614" t="s">
        <v>394</v>
      </c>
      <c r="B17" s="614"/>
      <c r="D17" s="53" t="str">
        <f>T('4. VP -  data'!A4:I4)</f>
        <v/>
      </c>
      <c r="G17" s="499"/>
      <c r="I17" s="499"/>
    </row>
    <row r="18" spans="1:9" ht="1.1499999999999999" customHeight="1" x14ac:dyDescent="0.2">
      <c r="G18" s="499"/>
      <c r="I18" s="499"/>
    </row>
    <row r="19" spans="1:9" ht="96.6" customHeight="1" x14ac:dyDescent="0.2">
      <c r="A19" s="612" t="s">
        <v>863</v>
      </c>
      <c r="B19" s="612"/>
      <c r="C19" s="612"/>
      <c r="D19" s="612"/>
      <c r="E19" s="612"/>
      <c r="G19" s="499"/>
      <c r="I19" s="499"/>
    </row>
    <row r="20" spans="1:9" ht="3.6" customHeight="1" thickBot="1" x14ac:dyDescent="0.25">
      <c r="G20" s="499"/>
      <c r="I20" s="499"/>
    </row>
    <row r="21" spans="1:9" ht="20.100000000000001" customHeight="1" thickBot="1" x14ac:dyDescent="0.25">
      <c r="B21" s="66" t="s">
        <v>215</v>
      </c>
      <c r="D21" s="70"/>
      <c r="G21" s="499"/>
      <c r="I21" s="499"/>
    </row>
    <row r="22" spans="1:9" ht="6" customHeight="1" thickBot="1" x14ac:dyDescent="0.25">
      <c r="B22" s="66"/>
      <c r="G22" s="499"/>
      <c r="I22" s="499"/>
    </row>
    <row r="23" spans="1:9" ht="20.100000000000001" customHeight="1" thickBot="1" x14ac:dyDescent="0.25">
      <c r="A23" s="78"/>
      <c r="B23" s="170" t="s">
        <v>367</v>
      </c>
      <c r="C23" s="78"/>
      <c r="D23" s="70"/>
      <c r="G23" s="499"/>
      <c r="I23" s="499"/>
    </row>
    <row r="24" spans="1:9" ht="4.9000000000000004" customHeight="1" x14ac:dyDescent="0.2">
      <c r="B24" s="66"/>
      <c r="G24" s="499"/>
      <c r="I24" s="499"/>
    </row>
    <row r="25" spans="1:9" ht="44.45" customHeight="1" x14ac:dyDescent="0.2">
      <c r="B25" s="615" t="s">
        <v>817</v>
      </c>
      <c r="C25" s="615"/>
      <c r="D25" s="615"/>
      <c r="G25" s="499"/>
      <c r="I25" s="499"/>
    </row>
    <row r="26" spans="1:9" ht="8.1" customHeight="1" thickBot="1" x14ac:dyDescent="0.25">
      <c r="G26" s="499"/>
      <c r="I26" s="499"/>
    </row>
    <row r="27" spans="1:9" ht="20.100000000000001" customHeight="1" thickBot="1" x14ac:dyDescent="0.25">
      <c r="A27" s="67"/>
      <c r="B27" s="609"/>
      <c r="C27" s="610"/>
      <c r="D27" s="611"/>
      <c r="G27" s="500"/>
      <c r="I27" s="500"/>
    </row>
    <row r="28" spans="1:9" ht="8.1" customHeight="1" x14ac:dyDescent="0.2"/>
    <row r="29" spans="1:9" ht="44.45" customHeight="1" x14ac:dyDescent="0.2">
      <c r="B29" s="615" t="s">
        <v>815</v>
      </c>
      <c r="C29" s="615"/>
      <c r="D29" s="615"/>
    </row>
    <row r="30" spans="1:9" ht="8.1" customHeight="1" thickBot="1" x14ac:dyDescent="0.25"/>
    <row r="31" spans="1:9" ht="99.95" customHeight="1" thickBot="1" x14ac:dyDescent="0.25">
      <c r="B31" s="606"/>
      <c r="C31" s="607"/>
      <c r="D31" s="608"/>
    </row>
  </sheetData>
  <sheetProtection password="AAD1" sheet="1" objects="1" scenarios="1" selectLockedCells="1"/>
  <mergeCells count="14">
    <mergeCell ref="I1:I11"/>
    <mergeCell ref="I13:I27"/>
    <mergeCell ref="B31:D31"/>
    <mergeCell ref="B27:D27"/>
    <mergeCell ref="A19:E19"/>
    <mergeCell ref="G1:G11"/>
    <mergeCell ref="G13:G27"/>
    <mergeCell ref="A11:B11"/>
    <mergeCell ref="A13:B13"/>
    <mergeCell ref="A15:B15"/>
    <mergeCell ref="A17:B17"/>
    <mergeCell ref="B25:D25"/>
    <mergeCell ref="B29:D29"/>
    <mergeCell ref="A8:E8"/>
  </mergeCells>
  <conditionalFormatting sqref="D15">
    <cfRule type="notContainsBlanks" dxfId="9" priority="12">
      <formula>LEN(TRIM(D15))&gt;0</formula>
    </cfRule>
  </conditionalFormatting>
  <conditionalFormatting sqref="D17">
    <cfRule type="notContainsBlanks" dxfId="8" priority="11">
      <formula>LEN(TRIM(D17))&gt;0</formula>
    </cfRule>
  </conditionalFormatting>
  <conditionalFormatting sqref="D23">
    <cfRule type="notContainsBlanks" dxfId="7" priority="9">
      <formula>LEN(TRIM(D23))&gt;0</formula>
    </cfRule>
  </conditionalFormatting>
  <conditionalFormatting sqref="D21">
    <cfRule type="notContainsBlanks" dxfId="6" priority="10">
      <formula>LEN(TRIM(D21))&gt;0</formula>
    </cfRule>
  </conditionalFormatting>
  <conditionalFormatting sqref="D11">
    <cfRule type="notContainsBlanks" dxfId="5" priority="8">
      <formula>LEN(TRIM(D11))&gt;0</formula>
    </cfRule>
  </conditionalFormatting>
  <conditionalFormatting sqref="D13">
    <cfRule type="notContainsBlanks" dxfId="4" priority="7">
      <formula>LEN(TRIM(D13))&gt;0</formula>
    </cfRule>
  </conditionalFormatting>
  <conditionalFormatting sqref="D11 D15 D17 D21 D23 D13">
    <cfRule type="notContainsBlanks" dxfId="3" priority="6">
      <formula>LEN(TRIM(D11))&gt;0</formula>
    </cfRule>
  </conditionalFormatting>
  <conditionalFormatting sqref="D13">
    <cfRule type="notContainsBlanks" dxfId="2" priority="3">
      <formula>LEN(TRIM(D13))&gt;0</formula>
    </cfRule>
  </conditionalFormatting>
  <conditionalFormatting sqref="B27">
    <cfRule type="notContainsBlanks" dxfId="1" priority="2">
      <formula>LEN(TRIM(B27))&gt;0</formula>
    </cfRule>
  </conditionalFormatting>
  <conditionalFormatting sqref="B27">
    <cfRule type="notContainsBlanks" dxfId="0" priority="1">
      <formula>LEN(TRIM(B27))&gt;0</formula>
    </cfRule>
  </conditionalFormatting>
  <pageMargins left="0.70866141732283472" right="0.70866141732283472" top="0.74803149606299213" bottom="0.74803149606299213" header="0.31496062992125984" footer="0.31496062992125984"/>
  <pageSetup paperSize="9" scale="75"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15"/>
  <sheetViews>
    <sheetView tabSelected="1" view="pageBreakPreview" zoomScaleNormal="100" zoomScaleSheetLayoutView="100" workbookViewId="0">
      <selection activeCell="M7" sqref="M7"/>
    </sheetView>
  </sheetViews>
  <sheetFormatPr defaultColWidth="8.75" defaultRowHeight="14.25" x14ac:dyDescent="0.2"/>
  <cols>
    <col min="1" max="1" width="3.25" style="49" customWidth="1"/>
    <col min="2" max="2" width="10.25" style="49" customWidth="1"/>
    <col min="3" max="3" width="13.25" style="49" customWidth="1"/>
    <col min="4" max="4" width="12" style="49" customWidth="1"/>
    <col min="5" max="5" width="11.375" style="49" customWidth="1"/>
    <col min="6" max="6" width="13.125" style="49" customWidth="1"/>
    <col min="7" max="7" width="11.25" style="49" customWidth="1"/>
    <col min="8" max="8" width="12.5" style="49" customWidth="1"/>
    <col min="9" max="9" width="10.625" style="49" customWidth="1"/>
    <col min="10" max="10" width="11.25" style="49" customWidth="1"/>
    <col min="11" max="16384" width="8.75" style="49"/>
  </cols>
  <sheetData>
    <row r="1" spans="1:10" ht="41.45" customHeight="1" thickBot="1" x14ac:dyDescent="0.25">
      <c r="A1" s="619" t="s">
        <v>804</v>
      </c>
      <c r="B1" s="620"/>
      <c r="C1" s="620"/>
      <c r="D1" s="620"/>
      <c r="E1" s="620"/>
      <c r="F1" s="620"/>
      <c r="G1" s="620"/>
      <c r="H1" s="620"/>
      <c r="I1" s="620"/>
      <c r="J1" s="621"/>
    </row>
    <row r="2" spans="1:10" hidden="1" x14ac:dyDescent="0.2">
      <c r="A2" s="278"/>
      <c r="B2" s="628"/>
      <c r="C2" s="628"/>
      <c r="D2" s="628"/>
      <c r="E2" s="628"/>
      <c r="F2" s="628"/>
      <c r="G2" s="628"/>
      <c r="H2" s="628"/>
      <c r="I2" s="628"/>
      <c r="J2" s="628"/>
    </row>
    <row r="3" spans="1:10" ht="97.15" customHeight="1" thickBot="1" x14ac:dyDescent="0.25">
      <c r="A3" s="622" t="s">
        <v>818</v>
      </c>
      <c r="B3" s="623"/>
      <c r="C3" s="623"/>
      <c r="D3" s="623"/>
      <c r="E3" s="623"/>
      <c r="F3" s="623"/>
      <c r="G3" s="623"/>
      <c r="H3" s="623"/>
      <c r="I3" s="623"/>
      <c r="J3" s="624"/>
    </row>
    <row r="4" spans="1:10" ht="54.6" customHeight="1" thickBot="1" x14ac:dyDescent="0.25">
      <c r="A4" s="622" t="s">
        <v>819</v>
      </c>
      <c r="B4" s="623"/>
      <c r="C4" s="623"/>
      <c r="D4" s="623"/>
      <c r="E4" s="623"/>
      <c r="F4" s="623"/>
      <c r="G4" s="623"/>
      <c r="H4" s="623"/>
      <c r="I4" s="623"/>
      <c r="J4" s="624"/>
    </row>
    <row r="5" spans="1:10" ht="50.45" customHeight="1" thickBot="1" x14ac:dyDescent="0.25">
      <c r="A5" s="622" t="s">
        <v>824</v>
      </c>
      <c r="B5" s="623"/>
      <c r="C5" s="623"/>
      <c r="D5" s="623"/>
      <c r="E5" s="623"/>
      <c r="F5" s="623"/>
      <c r="G5" s="623"/>
      <c r="H5" s="623"/>
      <c r="I5" s="623"/>
      <c r="J5" s="624"/>
    </row>
    <row r="6" spans="1:10" ht="69" customHeight="1" thickBot="1" x14ac:dyDescent="0.25">
      <c r="A6" s="622" t="s">
        <v>808</v>
      </c>
      <c r="B6" s="623"/>
      <c r="C6" s="623"/>
      <c r="D6" s="623"/>
      <c r="E6" s="623"/>
      <c r="F6" s="623"/>
      <c r="G6" s="623"/>
      <c r="H6" s="623"/>
      <c r="I6" s="623"/>
      <c r="J6" s="624"/>
    </row>
    <row r="7" spans="1:10" ht="31.9" customHeight="1" thickBot="1" x14ac:dyDescent="0.25">
      <c r="A7" s="625" t="s">
        <v>418</v>
      </c>
      <c r="B7" s="626"/>
      <c r="C7" s="626"/>
      <c r="D7" s="626"/>
      <c r="E7" s="626"/>
      <c r="F7" s="626"/>
      <c r="G7" s="626"/>
      <c r="H7" s="626"/>
      <c r="I7" s="626"/>
      <c r="J7" s="627"/>
    </row>
    <row r="8" spans="1:10" s="223" customFormat="1" ht="73.900000000000006" customHeight="1" thickBot="1" x14ac:dyDescent="0.25">
      <c r="A8" s="277">
        <v>1</v>
      </c>
      <c r="B8" s="616" t="s">
        <v>859</v>
      </c>
      <c r="C8" s="617"/>
      <c r="D8" s="617"/>
      <c r="E8" s="617"/>
      <c r="F8" s="617"/>
      <c r="G8" s="617"/>
      <c r="H8" s="617"/>
      <c r="I8" s="617"/>
      <c r="J8" s="618"/>
    </row>
    <row r="9" spans="1:10" s="223" customFormat="1" ht="56.45" customHeight="1" thickBot="1" x14ac:dyDescent="0.25">
      <c r="A9" s="276">
        <v>2</v>
      </c>
      <c r="B9" s="616" t="s">
        <v>860</v>
      </c>
      <c r="C9" s="617"/>
      <c r="D9" s="617"/>
      <c r="E9" s="617"/>
      <c r="F9" s="617"/>
      <c r="G9" s="617"/>
      <c r="H9" s="617"/>
      <c r="I9" s="617"/>
      <c r="J9" s="618"/>
    </row>
    <row r="10" spans="1:10" s="223" customFormat="1" ht="71.45" customHeight="1" thickBot="1" x14ac:dyDescent="0.25">
      <c r="A10" s="276">
        <v>3</v>
      </c>
      <c r="B10" s="616" t="s">
        <v>861</v>
      </c>
      <c r="C10" s="617"/>
      <c r="D10" s="617"/>
      <c r="E10" s="617"/>
      <c r="F10" s="617"/>
      <c r="G10" s="617"/>
      <c r="H10" s="617"/>
      <c r="I10" s="617"/>
      <c r="J10" s="618"/>
    </row>
    <row r="11" spans="1:10" s="223" customFormat="1" ht="95.45" customHeight="1" thickBot="1" x14ac:dyDescent="0.25">
      <c r="A11" s="276">
        <v>4</v>
      </c>
      <c r="B11" s="616" t="s">
        <v>862</v>
      </c>
      <c r="C11" s="617"/>
      <c r="D11" s="617"/>
      <c r="E11" s="617"/>
      <c r="F11" s="617"/>
      <c r="G11" s="617"/>
      <c r="H11" s="617"/>
      <c r="I11" s="617"/>
      <c r="J11" s="618"/>
    </row>
    <row r="12" spans="1:10" s="223" customFormat="1" ht="55.9" customHeight="1" thickBot="1" x14ac:dyDescent="0.25">
      <c r="A12" s="276">
        <v>5</v>
      </c>
      <c r="B12" s="616" t="s">
        <v>872</v>
      </c>
      <c r="C12" s="617"/>
      <c r="D12" s="617"/>
      <c r="E12" s="617"/>
      <c r="F12" s="617"/>
      <c r="G12" s="617"/>
      <c r="H12" s="617"/>
      <c r="I12" s="617"/>
      <c r="J12" s="618"/>
    </row>
    <row r="13" spans="1:10" s="223" customFormat="1" ht="186.6" customHeight="1" thickBot="1" x14ac:dyDescent="0.25">
      <c r="A13" s="277">
        <v>6</v>
      </c>
      <c r="B13" s="629" t="s">
        <v>864</v>
      </c>
      <c r="C13" s="630"/>
      <c r="D13" s="630"/>
      <c r="E13" s="630"/>
      <c r="F13" s="630"/>
      <c r="G13" s="630"/>
      <c r="H13" s="630"/>
      <c r="I13" s="630"/>
      <c r="J13" s="631"/>
    </row>
    <row r="14" spans="1:10" s="223" customFormat="1" ht="181.9" customHeight="1" thickBot="1" x14ac:dyDescent="0.25">
      <c r="A14" s="276">
        <v>7</v>
      </c>
      <c r="B14" s="616" t="s">
        <v>858</v>
      </c>
      <c r="C14" s="617"/>
      <c r="D14" s="617"/>
      <c r="E14" s="617"/>
      <c r="F14" s="617"/>
      <c r="G14" s="617"/>
      <c r="H14" s="617"/>
      <c r="I14" s="617"/>
      <c r="J14" s="618"/>
    </row>
    <row r="15" spans="1:10" s="223" customFormat="1" ht="79.150000000000006" customHeight="1" thickBot="1" x14ac:dyDescent="0.25">
      <c r="A15" s="276">
        <v>8</v>
      </c>
      <c r="B15" s="616" t="s">
        <v>857</v>
      </c>
      <c r="C15" s="617"/>
      <c r="D15" s="617"/>
      <c r="E15" s="617"/>
      <c r="F15" s="617"/>
      <c r="G15" s="617"/>
      <c r="H15" s="617"/>
      <c r="I15" s="617"/>
      <c r="J15" s="618"/>
    </row>
  </sheetData>
  <sheetProtection password="AAD1" sheet="1" objects="1" scenarios="1"/>
  <mergeCells count="15">
    <mergeCell ref="B12:J12"/>
    <mergeCell ref="B8:J8"/>
    <mergeCell ref="B15:J15"/>
    <mergeCell ref="A1:J1"/>
    <mergeCell ref="A3:J3"/>
    <mergeCell ref="A4:J4"/>
    <mergeCell ref="A5:J5"/>
    <mergeCell ref="A6:J6"/>
    <mergeCell ref="A7:J7"/>
    <mergeCell ref="B14:J14"/>
    <mergeCell ref="B11:J11"/>
    <mergeCell ref="B2:J2"/>
    <mergeCell ref="B10:J10"/>
    <mergeCell ref="B13:J13"/>
    <mergeCell ref="B9:J9"/>
  </mergeCells>
  <pageMargins left="0.25" right="0.25" top="0.75" bottom="0.75" header="0.3" footer="0.3"/>
  <pageSetup paperSize="9" scale="8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Munka17"/>
  <dimension ref="A1:T281"/>
  <sheetViews>
    <sheetView topLeftCell="A67" zoomScale="80" zoomScaleNormal="80" workbookViewId="0">
      <selection activeCell="D97" sqref="D97"/>
    </sheetView>
  </sheetViews>
  <sheetFormatPr defaultColWidth="12.625" defaultRowHeight="14.25" x14ac:dyDescent="0.2"/>
  <cols>
    <col min="1" max="1" width="12.75" bestFit="1" customWidth="1"/>
    <col min="2" max="2" width="19" customWidth="1"/>
    <col min="3" max="3" width="15" customWidth="1"/>
    <col min="5" max="5" width="23.25" customWidth="1"/>
    <col min="6" max="6" width="16.5" customWidth="1"/>
    <col min="7" max="7" width="14.625" bestFit="1" customWidth="1"/>
    <col min="9" max="9" width="15.625" customWidth="1"/>
    <col min="11" max="11" width="21.75" customWidth="1"/>
    <col min="12" max="12" width="23.25" customWidth="1"/>
    <col min="13" max="13" width="17.5" customWidth="1"/>
    <col min="14" max="14" width="14.25" bestFit="1" customWidth="1"/>
    <col min="17" max="17" width="16.875" customWidth="1"/>
    <col min="18" max="18" width="14.5" customWidth="1"/>
  </cols>
  <sheetData>
    <row r="1" spans="1:6" s="78" customFormat="1" ht="15" x14ac:dyDescent="0.25">
      <c r="A1" s="248" t="s">
        <v>395</v>
      </c>
      <c r="B1" s="248" t="s">
        <v>646</v>
      </c>
    </row>
    <row r="2" spans="1:6" s="78" customFormat="1" ht="15" x14ac:dyDescent="0.25">
      <c r="A2" s="248"/>
      <c r="B2" s="248" t="s">
        <v>645</v>
      </c>
    </row>
    <row r="3" spans="1:6" s="239" customFormat="1" ht="15" x14ac:dyDescent="0.25">
      <c r="A3" s="238"/>
      <c r="B3" s="238"/>
    </row>
    <row r="4" spans="1:6" s="1" customFormat="1" ht="16.5" thickBot="1" x14ac:dyDescent="0.25">
      <c r="A4" s="1" t="s">
        <v>158</v>
      </c>
      <c r="B4" s="1" t="s">
        <v>159</v>
      </c>
    </row>
    <row r="5" spans="1:6" x14ac:dyDescent="0.2">
      <c r="A5" s="9" t="s">
        <v>160</v>
      </c>
      <c r="B5" s="9" t="s">
        <v>40</v>
      </c>
    </row>
    <row r="6" spans="1:6" ht="15" thickBot="1" x14ac:dyDescent="0.25">
      <c r="A6" s="11" t="s">
        <v>875</v>
      </c>
      <c r="B6" s="11" t="s">
        <v>41</v>
      </c>
    </row>
    <row r="8" spans="1:6" s="1" customFormat="1" ht="15.75" x14ac:dyDescent="0.2">
      <c r="A8" s="1" t="s">
        <v>158</v>
      </c>
    </row>
    <row r="9" spans="1:6" ht="15" thickBot="1" x14ac:dyDescent="0.25">
      <c r="A9" t="s">
        <v>160</v>
      </c>
      <c r="B9" t="s">
        <v>157</v>
      </c>
      <c r="C9" t="s">
        <v>40</v>
      </c>
      <c r="D9" t="s">
        <v>41</v>
      </c>
    </row>
    <row r="10" spans="1:6" x14ac:dyDescent="0.2">
      <c r="A10" s="9" t="s">
        <v>9</v>
      </c>
      <c r="B10" s="9" t="s">
        <v>5</v>
      </c>
      <c r="C10" s="9" t="s">
        <v>68</v>
      </c>
      <c r="D10" s="9" t="s">
        <v>74</v>
      </c>
      <c r="F10" t="str">
        <f>IF('8. VP - Budget'!A4="Regarding the project expenditures the Beneficiary can not reclaim the VAT, therefore all expenditures are indicated in gross amount.", "Gross", IF('8. VP - Budget'!A4="Regarding the project expenditures the Beneificiary is obliged to reclaim the VAT, therefore the relevant expenditures are indicated in net amount.", "Net", ""))</f>
        <v/>
      </c>
    </row>
    <row r="11" spans="1:6" x14ac:dyDescent="0.2">
      <c r="A11" s="10" t="s">
        <v>11</v>
      </c>
      <c r="B11" s="10" t="s">
        <v>0</v>
      </c>
      <c r="C11" s="10" t="s">
        <v>69</v>
      </c>
      <c r="D11" s="10" t="s">
        <v>75</v>
      </c>
      <c r="F11" t="str">
        <f>IF('8. VP - Budget'!A4="Regarding the project expenditures the Beneificiary is obliged to reclaim the VAT, therefore the relevant expenditures are indicated in net amount.", "Net", "")</f>
        <v/>
      </c>
    </row>
    <row r="12" spans="1:6" x14ac:dyDescent="0.2">
      <c r="A12" s="10" t="s">
        <v>1</v>
      </c>
      <c r="B12" s="10" t="s">
        <v>7</v>
      </c>
      <c r="C12" s="10" t="s">
        <v>70</v>
      </c>
      <c r="D12" s="10" t="s">
        <v>76</v>
      </c>
    </row>
    <row r="13" spans="1:6" x14ac:dyDescent="0.2">
      <c r="A13" s="10" t="s">
        <v>12</v>
      </c>
      <c r="B13" s="10" t="s">
        <v>4</v>
      </c>
      <c r="C13" s="10" t="s">
        <v>71</v>
      </c>
      <c r="D13" s="10" t="s">
        <v>72</v>
      </c>
    </row>
    <row r="14" spans="1:6" ht="15" thickBot="1" x14ac:dyDescent="0.25">
      <c r="A14" s="10" t="s">
        <v>3</v>
      </c>
      <c r="B14" s="10" t="s">
        <v>2</v>
      </c>
      <c r="C14" s="10" t="s">
        <v>76</v>
      </c>
      <c r="D14" s="11" t="s">
        <v>77</v>
      </c>
    </row>
    <row r="15" spans="1:6" x14ac:dyDescent="0.2">
      <c r="A15" s="10" t="s">
        <v>8</v>
      </c>
      <c r="B15" s="10"/>
      <c r="C15" s="10" t="s">
        <v>78</v>
      </c>
    </row>
    <row r="16" spans="1:6" x14ac:dyDescent="0.2">
      <c r="A16" s="10" t="s">
        <v>6</v>
      </c>
      <c r="B16" s="10"/>
      <c r="C16" s="10" t="s">
        <v>79</v>
      </c>
    </row>
    <row r="17" spans="1:8" ht="15" thickBot="1" x14ac:dyDescent="0.25">
      <c r="A17" s="11" t="s">
        <v>10</v>
      </c>
      <c r="B17" s="11"/>
      <c r="C17" s="11" t="s">
        <v>73</v>
      </c>
    </row>
    <row r="18" spans="1:8" x14ac:dyDescent="0.2">
      <c r="A18" s="10" t="s">
        <v>40</v>
      </c>
      <c r="B18" t="s">
        <v>41</v>
      </c>
    </row>
    <row r="19" spans="1:8" s="233" customFormat="1" ht="15.75" x14ac:dyDescent="0.2">
      <c r="A19" s="233" t="s">
        <v>81</v>
      </c>
      <c r="E19" s="233" t="s">
        <v>136</v>
      </c>
      <c r="F19" s="233" t="s">
        <v>65</v>
      </c>
      <c r="H19" s="233" t="s">
        <v>143</v>
      </c>
    </row>
    <row r="20" spans="1:8" s="94" customFormat="1" ht="15" thickBot="1" x14ac:dyDescent="0.25">
      <c r="A20" s="94" t="s">
        <v>80</v>
      </c>
      <c r="E20" s="94" t="s">
        <v>82</v>
      </c>
      <c r="F20" s="94" t="s">
        <v>139</v>
      </c>
    </row>
    <row r="21" spans="1:8" s="94" customFormat="1" x14ac:dyDescent="0.2">
      <c r="A21" s="243" t="s">
        <v>665</v>
      </c>
      <c r="E21" s="234" t="s">
        <v>137</v>
      </c>
      <c r="F21" s="94" t="s">
        <v>83</v>
      </c>
    </row>
    <row r="22" spans="1:8" s="94" customFormat="1" x14ac:dyDescent="0.2">
      <c r="A22" s="244" t="s">
        <v>666</v>
      </c>
      <c r="E22" s="235" t="s">
        <v>156</v>
      </c>
      <c r="F22" s="94" t="s">
        <v>140</v>
      </c>
    </row>
    <row r="23" spans="1:8" s="94" customFormat="1" x14ac:dyDescent="0.2">
      <c r="A23" s="244" t="s">
        <v>667</v>
      </c>
      <c r="E23" s="235" t="s">
        <v>138</v>
      </c>
    </row>
    <row r="24" spans="1:8" s="94" customFormat="1" ht="15" thickBot="1" x14ac:dyDescent="0.25">
      <c r="A24" s="244" t="s">
        <v>668</v>
      </c>
      <c r="E24" s="236" t="s">
        <v>146</v>
      </c>
    </row>
    <row r="25" spans="1:8" s="94" customFormat="1" x14ac:dyDescent="0.2">
      <c r="A25" s="244" t="s">
        <v>669</v>
      </c>
    </row>
    <row r="26" spans="1:8" s="94" customFormat="1" x14ac:dyDescent="0.2">
      <c r="A26" s="244" t="s">
        <v>670</v>
      </c>
    </row>
    <row r="27" spans="1:8" s="94" customFormat="1" x14ac:dyDescent="0.2">
      <c r="A27" s="244" t="s">
        <v>671</v>
      </c>
    </row>
    <row r="28" spans="1:8" s="94" customFormat="1" x14ac:dyDescent="0.2">
      <c r="A28" s="244" t="s">
        <v>672</v>
      </c>
    </row>
    <row r="29" spans="1:8" s="94" customFormat="1" x14ac:dyDescent="0.2">
      <c r="A29" s="244" t="s">
        <v>673</v>
      </c>
    </row>
    <row r="30" spans="1:8" s="94" customFormat="1" x14ac:dyDescent="0.2">
      <c r="A30" s="244" t="s">
        <v>674</v>
      </c>
    </row>
    <row r="31" spans="1:8" s="94" customFormat="1" x14ac:dyDescent="0.2">
      <c r="A31" s="244" t="s">
        <v>455</v>
      </c>
    </row>
    <row r="32" spans="1:8" s="94" customFormat="1" x14ac:dyDescent="0.2">
      <c r="A32" s="244" t="s">
        <v>675</v>
      </c>
    </row>
    <row r="33" spans="1:7" s="94" customFormat="1" ht="15" thickBot="1" x14ac:dyDescent="0.25">
      <c r="A33" s="245" t="s">
        <v>676</v>
      </c>
    </row>
    <row r="34" spans="1:7" s="94" customFormat="1" x14ac:dyDescent="0.2">
      <c r="A34" s="247"/>
    </row>
    <row r="35" spans="1:7" s="94" customFormat="1" x14ac:dyDescent="0.2">
      <c r="A35" s="247"/>
    </row>
    <row r="36" spans="1:7" s="94" customFormat="1" x14ac:dyDescent="0.2">
      <c r="A36" s="247"/>
    </row>
    <row r="38" spans="1:7" s="1" customFormat="1" ht="15.75" x14ac:dyDescent="0.2">
      <c r="A38" s="1" t="s">
        <v>161</v>
      </c>
    </row>
    <row r="39" spans="1:7" ht="15" x14ac:dyDescent="0.2">
      <c r="A39" t="s">
        <v>652</v>
      </c>
    </row>
    <row r="40" spans="1:7" ht="15" x14ac:dyDescent="0.2">
      <c r="A40" t="s">
        <v>653</v>
      </c>
    </row>
    <row r="42" spans="1:7" s="233" customFormat="1" ht="15.75" x14ac:dyDescent="0.2">
      <c r="A42" s="233" t="s">
        <v>13</v>
      </c>
    </row>
    <row r="43" spans="1:7" s="254" customFormat="1" ht="15" x14ac:dyDescent="0.2">
      <c r="A43" s="253" t="s">
        <v>732</v>
      </c>
    </row>
    <row r="44" spans="1:7" x14ac:dyDescent="0.2">
      <c r="A44" s="169" t="s">
        <v>763</v>
      </c>
      <c r="B44" s="169"/>
      <c r="C44" s="169"/>
      <c r="D44" s="169"/>
      <c r="E44" s="169"/>
      <c r="F44" s="169"/>
      <c r="G44" s="169"/>
    </row>
    <row r="45" spans="1:7" x14ac:dyDescent="0.2">
      <c r="A45" s="169" t="s">
        <v>764</v>
      </c>
      <c r="B45" s="169"/>
      <c r="C45" s="169"/>
      <c r="D45" s="169"/>
      <c r="E45" s="169"/>
      <c r="F45" s="169"/>
      <c r="G45" s="169"/>
    </row>
    <row r="46" spans="1:7" x14ac:dyDescent="0.2">
      <c r="A46" s="169" t="s">
        <v>765</v>
      </c>
      <c r="B46" s="169"/>
      <c r="C46" s="169"/>
      <c r="D46" s="169"/>
      <c r="E46" s="169"/>
      <c r="F46" s="169"/>
      <c r="G46" s="169"/>
    </row>
    <row r="47" spans="1:7" x14ac:dyDescent="0.2">
      <c r="A47" s="169" t="s">
        <v>766</v>
      </c>
      <c r="B47" s="169"/>
      <c r="C47" s="169"/>
      <c r="D47" s="169"/>
      <c r="E47" s="169"/>
      <c r="F47" s="169"/>
      <c r="G47" s="169"/>
    </row>
    <row r="48" spans="1:7" x14ac:dyDescent="0.2">
      <c r="A48" s="169" t="s">
        <v>767</v>
      </c>
      <c r="B48" s="169"/>
      <c r="C48" s="169"/>
      <c r="D48" s="169"/>
      <c r="E48" s="169"/>
      <c r="F48" s="169"/>
      <c r="G48" s="169"/>
    </row>
    <row r="49" spans="1:7" x14ac:dyDescent="0.2">
      <c r="A49" s="169" t="s">
        <v>768</v>
      </c>
      <c r="B49" s="169"/>
      <c r="C49" s="169"/>
      <c r="D49" s="169"/>
      <c r="E49" s="169"/>
      <c r="F49" s="169"/>
      <c r="G49" s="169"/>
    </row>
    <row r="50" spans="1:7" x14ac:dyDescent="0.2">
      <c r="A50" s="169" t="s">
        <v>769</v>
      </c>
      <c r="B50" s="169"/>
      <c r="C50" s="169"/>
      <c r="D50" s="169"/>
      <c r="E50" s="169"/>
      <c r="F50" s="169"/>
      <c r="G50" s="169"/>
    </row>
    <row r="51" spans="1:7" x14ac:dyDescent="0.2">
      <c r="A51" s="169" t="s">
        <v>770</v>
      </c>
      <c r="B51" s="169"/>
      <c r="C51" s="169"/>
      <c r="D51" s="169"/>
      <c r="E51" s="169"/>
      <c r="F51" s="169"/>
      <c r="G51" s="169"/>
    </row>
    <row r="52" spans="1:7" x14ac:dyDescent="0.2">
      <c r="A52" s="169" t="s">
        <v>771</v>
      </c>
      <c r="B52" s="169"/>
      <c r="C52" s="169"/>
      <c r="D52" s="169"/>
      <c r="E52" s="169"/>
      <c r="F52" s="169"/>
      <c r="G52" s="169"/>
    </row>
    <row r="53" spans="1:7" x14ac:dyDescent="0.2">
      <c r="A53" s="169" t="s">
        <v>772</v>
      </c>
      <c r="B53" s="169"/>
      <c r="C53" s="169"/>
      <c r="D53" s="169"/>
      <c r="E53" s="169"/>
      <c r="F53" s="169"/>
      <c r="G53" s="169"/>
    </row>
    <row r="54" spans="1:7" x14ac:dyDescent="0.2">
      <c r="A54" s="169" t="s">
        <v>773</v>
      </c>
      <c r="B54" s="169"/>
      <c r="C54" s="169"/>
      <c r="D54" s="169"/>
      <c r="E54" s="169"/>
      <c r="F54" s="169"/>
      <c r="G54" s="169"/>
    </row>
    <row r="55" spans="1:7" x14ac:dyDescent="0.2">
      <c r="A55" s="169" t="s">
        <v>774</v>
      </c>
      <c r="B55" s="169"/>
      <c r="C55" s="169"/>
      <c r="D55" s="169"/>
      <c r="E55" s="169"/>
      <c r="F55" s="169"/>
      <c r="G55" s="169"/>
    </row>
    <row r="56" spans="1:7" x14ac:dyDescent="0.2">
      <c r="A56" s="169" t="s">
        <v>775</v>
      </c>
      <c r="B56" s="169"/>
      <c r="C56" s="169"/>
      <c r="D56" s="169"/>
      <c r="E56" s="169"/>
      <c r="F56" s="169"/>
      <c r="G56" s="169"/>
    </row>
    <row r="57" spans="1:7" x14ac:dyDescent="0.2">
      <c r="A57" s="169" t="s">
        <v>776</v>
      </c>
      <c r="B57" s="169"/>
      <c r="C57" s="169"/>
      <c r="D57" s="169"/>
      <c r="E57" s="169"/>
      <c r="F57" s="169"/>
      <c r="G57" s="169"/>
    </row>
    <row r="58" spans="1:7" x14ac:dyDescent="0.2">
      <c r="A58" s="169" t="s">
        <v>777</v>
      </c>
      <c r="B58" s="169"/>
      <c r="C58" s="169"/>
      <c r="D58" s="169"/>
      <c r="E58" s="169"/>
      <c r="F58" s="169"/>
      <c r="G58" s="169"/>
    </row>
    <row r="59" spans="1:7" x14ac:dyDescent="0.2">
      <c r="A59" s="169"/>
      <c r="B59" s="169"/>
      <c r="C59" s="169"/>
      <c r="D59" s="169"/>
      <c r="E59" s="169"/>
      <c r="F59" s="169"/>
      <c r="G59" s="169"/>
    </row>
    <row r="60" spans="1:7" s="252" customFormat="1" x14ac:dyDescent="0.2">
      <c r="A60" s="251" t="s">
        <v>419</v>
      </c>
      <c r="B60" s="251"/>
      <c r="C60" s="251"/>
      <c r="D60" s="251"/>
      <c r="E60" s="251"/>
      <c r="F60" s="251"/>
      <c r="G60" s="251"/>
    </row>
    <row r="61" spans="1:7" x14ac:dyDescent="0.2">
      <c r="A61" s="169" t="s">
        <v>420</v>
      </c>
      <c r="C61" s="169"/>
      <c r="D61" s="169"/>
      <c r="E61" s="169"/>
      <c r="F61" s="169"/>
      <c r="G61" s="169"/>
    </row>
    <row r="62" spans="1:7" x14ac:dyDescent="0.2">
      <c r="A62" s="169" t="s">
        <v>421</v>
      </c>
      <c r="C62" s="169"/>
      <c r="D62" s="169"/>
      <c r="E62" s="169"/>
      <c r="F62" s="169"/>
      <c r="G62" s="169"/>
    </row>
    <row r="63" spans="1:7" x14ac:dyDescent="0.2">
      <c r="A63" s="169" t="s">
        <v>422</v>
      </c>
      <c r="C63" s="169"/>
      <c r="D63" s="169"/>
      <c r="E63" s="169"/>
      <c r="F63" s="169"/>
      <c r="G63" s="169"/>
    </row>
    <row r="64" spans="1:7" x14ac:dyDescent="0.2">
      <c r="A64" s="169" t="s">
        <v>423</v>
      </c>
      <c r="C64" s="169"/>
      <c r="D64" s="169"/>
      <c r="E64" s="169"/>
      <c r="F64" s="169"/>
      <c r="G64" s="169"/>
    </row>
    <row r="65" spans="1:7" x14ac:dyDescent="0.2">
      <c r="A65" s="169" t="s">
        <v>424</v>
      </c>
      <c r="C65" s="169"/>
      <c r="D65" s="169"/>
      <c r="E65" s="169"/>
      <c r="F65" s="169"/>
      <c r="G65" s="169"/>
    </row>
    <row r="66" spans="1:7" x14ac:dyDescent="0.2">
      <c r="A66" s="169" t="s">
        <v>871</v>
      </c>
      <c r="C66" s="169"/>
      <c r="D66" s="169"/>
      <c r="E66" s="169"/>
      <c r="F66" s="169"/>
      <c r="G66" s="169"/>
    </row>
    <row r="67" spans="1:7" x14ac:dyDescent="0.2">
      <c r="A67" s="169" t="s">
        <v>425</v>
      </c>
      <c r="C67" s="169"/>
      <c r="D67" s="169"/>
      <c r="E67" s="169"/>
      <c r="F67" s="169"/>
      <c r="G67" s="169"/>
    </row>
    <row r="68" spans="1:7" x14ac:dyDescent="0.2">
      <c r="A68" s="169" t="s">
        <v>426</v>
      </c>
      <c r="C68" s="169"/>
      <c r="D68" s="169"/>
      <c r="E68" s="169"/>
      <c r="F68" s="169"/>
      <c r="G68" s="169"/>
    </row>
    <row r="69" spans="1:7" x14ac:dyDescent="0.2">
      <c r="A69" s="169" t="s">
        <v>427</v>
      </c>
      <c r="C69" s="169"/>
      <c r="D69" s="169"/>
      <c r="E69" s="169"/>
      <c r="F69" s="169"/>
      <c r="G69" s="169"/>
    </row>
    <row r="70" spans="1:7" x14ac:dyDescent="0.2">
      <c r="A70" s="169" t="s">
        <v>428</v>
      </c>
      <c r="C70" s="169"/>
      <c r="D70" s="169"/>
      <c r="E70" s="169"/>
      <c r="F70" s="169"/>
      <c r="G70" s="169"/>
    </row>
    <row r="71" spans="1:7" x14ac:dyDescent="0.2">
      <c r="A71" s="169" t="s">
        <v>429</v>
      </c>
      <c r="C71" s="169"/>
      <c r="D71" s="169"/>
      <c r="E71" s="169"/>
      <c r="F71" s="169"/>
      <c r="G71" s="169"/>
    </row>
    <row r="72" spans="1:7" x14ac:dyDescent="0.2">
      <c r="A72" s="169" t="s">
        <v>430</v>
      </c>
      <c r="C72" s="169"/>
      <c r="D72" s="169"/>
      <c r="E72" s="169"/>
      <c r="F72" s="169"/>
      <c r="G72" s="169"/>
    </row>
    <row r="73" spans="1:7" x14ac:dyDescent="0.2">
      <c r="A73" s="169" t="s">
        <v>431</v>
      </c>
      <c r="C73" s="169"/>
      <c r="D73" s="169"/>
      <c r="E73" s="169"/>
      <c r="F73" s="169"/>
      <c r="G73" s="169"/>
    </row>
    <row r="74" spans="1:7" x14ac:dyDescent="0.2">
      <c r="A74" s="169" t="s">
        <v>432</v>
      </c>
      <c r="C74" s="169"/>
      <c r="D74" s="169"/>
      <c r="E74" s="169"/>
      <c r="F74" s="169"/>
      <c r="G74" s="169"/>
    </row>
    <row r="75" spans="1:7" x14ac:dyDescent="0.2">
      <c r="A75" s="169" t="s">
        <v>433</v>
      </c>
      <c r="C75" s="169"/>
      <c r="D75" s="169"/>
      <c r="E75" s="169"/>
      <c r="F75" s="169"/>
      <c r="G75" s="169"/>
    </row>
    <row r="76" spans="1:7" x14ac:dyDescent="0.2">
      <c r="A76" s="169" t="s">
        <v>434</v>
      </c>
      <c r="C76" s="169"/>
      <c r="D76" s="169"/>
      <c r="E76" s="169"/>
      <c r="F76" s="169"/>
      <c r="G76" s="169"/>
    </row>
    <row r="77" spans="1:7" x14ac:dyDescent="0.2">
      <c r="A77" s="169" t="s">
        <v>435</v>
      </c>
      <c r="C77" s="169"/>
      <c r="D77" s="169"/>
      <c r="E77" s="169"/>
      <c r="F77" s="169"/>
      <c r="G77" s="169"/>
    </row>
    <row r="78" spans="1:7" x14ac:dyDescent="0.2">
      <c r="A78" s="169" t="s">
        <v>436</v>
      </c>
      <c r="C78" s="169"/>
      <c r="D78" s="169"/>
      <c r="E78" s="169"/>
      <c r="F78" s="169"/>
      <c r="G78" s="169"/>
    </row>
    <row r="79" spans="1:7" x14ac:dyDescent="0.2">
      <c r="A79" s="169" t="s">
        <v>437</v>
      </c>
      <c r="C79" s="169"/>
      <c r="D79" s="169"/>
      <c r="E79" s="169"/>
      <c r="F79" s="169"/>
      <c r="G79" s="169"/>
    </row>
    <row r="80" spans="1:7" x14ac:dyDescent="0.2">
      <c r="A80" s="169" t="s">
        <v>438</v>
      </c>
      <c r="C80" s="169"/>
      <c r="D80" s="169"/>
      <c r="E80" s="169"/>
      <c r="F80" s="169"/>
      <c r="G80" s="169"/>
    </row>
    <row r="81" spans="1:7" x14ac:dyDescent="0.2">
      <c r="A81" s="169" t="s">
        <v>439</v>
      </c>
      <c r="C81" s="169"/>
      <c r="D81" s="169"/>
      <c r="E81" s="169"/>
      <c r="F81" s="169"/>
      <c r="G81" s="169"/>
    </row>
    <row r="82" spans="1:7" x14ac:dyDescent="0.2">
      <c r="A82" s="169" t="s">
        <v>440</v>
      </c>
      <c r="C82" s="169"/>
      <c r="D82" s="169"/>
      <c r="E82" s="169"/>
      <c r="F82" s="169"/>
      <c r="G82" s="169"/>
    </row>
    <row r="83" spans="1:7" x14ac:dyDescent="0.2">
      <c r="A83" s="169" t="s">
        <v>441</v>
      </c>
      <c r="C83" s="169"/>
      <c r="D83" s="169"/>
      <c r="E83" s="169"/>
      <c r="F83" s="169"/>
      <c r="G83" s="169"/>
    </row>
    <row r="84" spans="1:7" x14ac:dyDescent="0.2">
      <c r="A84" s="169" t="s">
        <v>442</v>
      </c>
      <c r="C84" s="169"/>
      <c r="D84" s="169"/>
      <c r="E84" s="169"/>
      <c r="F84" s="169"/>
      <c r="G84" s="169"/>
    </row>
    <row r="85" spans="1:7" x14ac:dyDescent="0.2">
      <c r="A85" s="169" t="s">
        <v>443</v>
      </c>
      <c r="C85" s="169"/>
      <c r="D85" s="169"/>
      <c r="E85" s="169"/>
      <c r="F85" s="169"/>
      <c r="G85" s="169"/>
    </row>
    <row r="86" spans="1:7" x14ac:dyDescent="0.2">
      <c r="A86" s="169" t="s">
        <v>444</v>
      </c>
      <c r="C86" s="169"/>
      <c r="D86" s="169"/>
      <c r="E86" s="169"/>
      <c r="F86" s="169"/>
      <c r="G86" s="169"/>
    </row>
    <row r="87" spans="1:7" x14ac:dyDescent="0.2">
      <c r="A87" s="169" t="s">
        <v>445</v>
      </c>
      <c r="C87" s="169"/>
      <c r="D87" s="169"/>
      <c r="E87" s="169"/>
      <c r="F87" s="169"/>
      <c r="G87" s="169"/>
    </row>
    <row r="88" spans="1:7" x14ac:dyDescent="0.2">
      <c r="A88" s="169" t="s">
        <v>446</v>
      </c>
      <c r="C88" s="169"/>
      <c r="D88" s="169"/>
      <c r="E88" s="169"/>
      <c r="F88" s="169"/>
      <c r="G88" s="169"/>
    </row>
    <row r="89" spans="1:7" x14ac:dyDescent="0.2">
      <c r="A89" s="169" t="s">
        <v>447</v>
      </c>
      <c r="C89" s="169"/>
      <c r="D89" s="169"/>
      <c r="E89" s="169"/>
      <c r="F89" s="169"/>
      <c r="G89" s="169"/>
    </row>
    <row r="90" spans="1:7" x14ac:dyDescent="0.2">
      <c r="A90" s="169" t="s">
        <v>448</v>
      </c>
      <c r="C90" s="169"/>
      <c r="D90" s="169"/>
      <c r="E90" s="169"/>
      <c r="F90" s="169"/>
      <c r="G90" s="169"/>
    </row>
    <row r="91" spans="1:7" x14ac:dyDescent="0.2">
      <c r="A91" s="169" t="s">
        <v>449</v>
      </c>
      <c r="C91" s="169"/>
      <c r="D91" s="169"/>
      <c r="E91" s="169"/>
      <c r="F91" s="169"/>
      <c r="G91" s="169"/>
    </row>
    <row r="92" spans="1:7" x14ac:dyDescent="0.2">
      <c r="A92" s="169" t="s">
        <v>450</v>
      </c>
      <c r="C92" s="169"/>
      <c r="D92" s="169"/>
      <c r="E92" s="169"/>
      <c r="F92" s="169"/>
      <c r="G92" s="169"/>
    </row>
    <row r="93" spans="1:7" x14ac:dyDescent="0.2">
      <c r="A93" s="169" t="s">
        <v>451</v>
      </c>
      <c r="C93" s="169"/>
      <c r="D93" s="169"/>
      <c r="E93" s="169"/>
      <c r="F93" s="169"/>
      <c r="G93" s="169"/>
    </row>
    <row r="94" spans="1:7" x14ac:dyDescent="0.2">
      <c r="A94" s="169" t="s">
        <v>452</v>
      </c>
      <c r="C94" s="169"/>
      <c r="D94" s="169"/>
      <c r="E94" s="169"/>
      <c r="F94" s="169"/>
      <c r="G94" s="169"/>
    </row>
    <row r="95" spans="1:7" x14ac:dyDescent="0.2">
      <c r="A95" s="169" t="s">
        <v>453</v>
      </c>
      <c r="C95" s="169"/>
      <c r="D95" s="169"/>
      <c r="E95" s="169"/>
      <c r="F95" s="169"/>
      <c r="G95" s="169"/>
    </row>
    <row r="96" spans="1:7" x14ac:dyDescent="0.2">
      <c r="A96" s="169" t="s">
        <v>454</v>
      </c>
      <c r="C96" s="169"/>
      <c r="D96" s="169"/>
      <c r="E96" s="169"/>
      <c r="F96" s="169"/>
      <c r="G96" s="169"/>
    </row>
    <row r="97" spans="1:7" x14ac:dyDescent="0.2">
      <c r="A97" s="169" t="s">
        <v>456</v>
      </c>
      <c r="C97" s="169"/>
      <c r="D97" s="169"/>
      <c r="E97" s="169"/>
      <c r="F97" s="169"/>
      <c r="G97" s="169"/>
    </row>
    <row r="98" spans="1:7" x14ac:dyDescent="0.2">
      <c r="A98" s="169" t="s">
        <v>457</v>
      </c>
      <c r="C98" s="169"/>
      <c r="D98" s="169"/>
      <c r="E98" s="169"/>
      <c r="F98" s="169"/>
      <c r="G98" s="169"/>
    </row>
    <row r="99" spans="1:7" x14ac:dyDescent="0.2">
      <c r="A99" s="169" t="s">
        <v>901</v>
      </c>
    </row>
    <row r="100" spans="1:7" s="1" customFormat="1" ht="15.75" x14ac:dyDescent="0.2">
      <c r="A100" s="1" t="s">
        <v>17</v>
      </c>
    </row>
    <row r="101" spans="1:7" x14ac:dyDescent="0.2">
      <c r="A101" t="s">
        <v>188</v>
      </c>
    </row>
    <row r="103" spans="1:7" s="1" customFormat="1" ht="15.75" x14ac:dyDescent="0.2">
      <c r="A103" s="1" t="s">
        <v>18</v>
      </c>
    </row>
    <row r="104" spans="1:7" ht="15" thickBot="1" x14ac:dyDescent="0.25">
      <c r="A104" t="s">
        <v>32</v>
      </c>
      <c r="B104" s="4" t="s">
        <v>23</v>
      </c>
    </row>
    <row r="105" spans="1:7" x14ac:dyDescent="0.2">
      <c r="A105" s="2" t="s">
        <v>650</v>
      </c>
      <c r="B105" s="5" t="s">
        <v>20</v>
      </c>
    </row>
    <row r="106" spans="1:7" ht="15" thickBot="1" x14ac:dyDescent="0.25">
      <c r="A106" s="3" t="s">
        <v>649</v>
      </c>
      <c r="B106" s="6" t="s">
        <v>21</v>
      </c>
    </row>
    <row r="108" spans="1:7" s="1" customFormat="1" ht="15.75" x14ac:dyDescent="0.2">
      <c r="A108" s="1" t="s">
        <v>19</v>
      </c>
    </row>
    <row r="109" spans="1:7" ht="15" thickBot="1" x14ac:dyDescent="0.25">
      <c r="A109" t="s">
        <v>26</v>
      </c>
      <c r="B109" s="4" t="s">
        <v>24</v>
      </c>
    </row>
    <row r="110" spans="1:7" ht="15" thickBot="1" x14ac:dyDescent="0.25">
      <c r="A110" s="7" t="s">
        <v>651</v>
      </c>
      <c r="B110" s="8" t="s">
        <v>27</v>
      </c>
    </row>
    <row r="112" spans="1:7" ht="15" thickBot="1" x14ac:dyDescent="0.25">
      <c r="A112" t="s">
        <v>22</v>
      </c>
      <c r="B112" s="4" t="s">
        <v>25</v>
      </c>
    </row>
    <row r="113" spans="1:2" ht="15" thickBot="1" x14ac:dyDescent="0.25">
      <c r="A113" s="7" t="s">
        <v>662</v>
      </c>
      <c r="B113" s="8" t="s">
        <v>28</v>
      </c>
    </row>
    <row r="115" spans="1:2" s="168" customFormat="1" ht="15.75" x14ac:dyDescent="0.2">
      <c r="A115" s="168" t="s">
        <v>29</v>
      </c>
    </row>
    <row r="116" spans="1:2" s="169" customFormat="1" x14ac:dyDescent="0.2"/>
    <row r="117" spans="1:2" s="169" customFormat="1" x14ac:dyDescent="0.2">
      <c r="A117" s="94" t="s">
        <v>30</v>
      </c>
    </row>
    <row r="118" spans="1:2" s="251" customFormat="1" x14ac:dyDescent="0.2"/>
    <row r="119" spans="1:2" s="169" customFormat="1" x14ac:dyDescent="0.2">
      <c r="A119" s="169" t="s">
        <v>692</v>
      </c>
    </row>
    <row r="120" spans="1:2" s="169" customFormat="1" x14ac:dyDescent="0.2">
      <c r="A120" s="169" t="s">
        <v>693</v>
      </c>
    </row>
    <row r="121" spans="1:2" s="169" customFormat="1" x14ac:dyDescent="0.2">
      <c r="A121" s="169" t="s">
        <v>694</v>
      </c>
    </row>
    <row r="122" spans="1:2" s="169" customFormat="1" x14ac:dyDescent="0.2">
      <c r="A122" s="169" t="s">
        <v>695</v>
      </c>
    </row>
    <row r="123" spans="1:2" s="169" customFormat="1" x14ac:dyDescent="0.2">
      <c r="A123" s="169" t="s">
        <v>696</v>
      </c>
    </row>
    <row r="124" spans="1:2" s="169" customFormat="1" x14ac:dyDescent="0.2">
      <c r="A124" s="169" t="s">
        <v>697</v>
      </c>
    </row>
    <row r="125" spans="1:2" s="169" customFormat="1" x14ac:dyDescent="0.2">
      <c r="A125" s="169" t="s">
        <v>698</v>
      </c>
    </row>
    <row r="126" spans="1:2" s="169" customFormat="1" x14ac:dyDescent="0.2">
      <c r="A126" s="169" t="s">
        <v>699</v>
      </c>
    </row>
    <row r="127" spans="1:2" s="251" customFormat="1" x14ac:dyDescent="0.2"/>
    <row r="128" spans="1:2" s="169" customFormat="1" x14ac:dyDescent="0.2">
      <c r="A128" s="169" t="s">
        <v>700</v>
      </c>
    </row>
    <row r="129" spans="1:1" s="169" customFormat="1" x14ac:dyDescent="0.2">
      <c r="A129" s="169" t="s">
        <v>701</v>
      </c>
    </row>
    <row r="130" spans="1:1" s="169" customFormat="1" x14ac:dyDescent="0.2">
      <c r="A130" s="169" t="s">
        <v>702</v>
      </c>
    </row>
    <row r="131" spans="1:1" s="169" customFormat="1" x14ac:dyDescent="0.2">
      <c r="A131" s="169" t="s">
        <v>703</v>
      </c>
    </row>
    <row r="132" spans="1:1" s="169" customFormat="1" x14ac:dyDescent="0.2">
      <c r="A132" s="169" t="s">
        <v>704</v>
      </c>
    </row>
    <row r="133" spans="1:1" s="169" customFormat="1" x14ac:dyDescent="0.2">
      <c r="A133" s="169" t="s">
        <v>705</v>
      </c>
    </row>
    <row r="134" spans="1:1" s="169" customFormat="1" x14ac:dyDescent="0.2">
      <c r="A134" s="169" t="s">
        <v>706</v>
      </c>
    </row>
    <row r="135" spans="1:1" s="169" customFormat="1" x14ac:dyDescent="0.2">
      <c r="A135" s="169" t="s">
        <v>707</v>
      </c>
    </row>
    <row r="136" spans="1:1" s="169" customFormat="1" x14ac:dyDescent="0.2">
      <c r="A136" s="169" t="s">
        <v>708</v>
      </c>
    </row>
    <row r="137" spans="1:1" s="169" customFormat="1" x14ac:dyDescent="0.2">
      <c r="A137" s="169" t="s">
        <v>709</v>
      </c>
    </row>
    <row r="138" spans="1:1" s="169" customFormat="1" x14ac:dyDescent="0.2">
      <c r="A138" s="169" t="s">
        <v>731</v>
      </c>
    </row>
    <row r="139" spans="1:1" s="251" customFormat="1" x14ac:dyDescent="0.2"/>
    <row r="140" spans="1:1" s="169" customFormat="1" x14ac:dyDescent="0.2">
      <c r="A140" s="169" t="s">
        <v>710</v>
      </c>
    </row>
    <row r="141" spans="1:1" s="169" customFormat="1" x14ac:dyDescent="0.2">
      <c r="A141" s="169" t="s">
        <v>711</v>
      </c>
    </row>
    <row r="142" spans="1:1" s="169" customFormat="1" x14ac:dyDescent="0.2">
      <c r="A142" s="169" t="s">
        <v>712</v>
      </c>
    </row>
    <row r="143" spans="1:1" s="169" customFormat="1" x14ac:dyDescent="0.2">
      <c r="A143" s="169" t="s">
        <v>713</v>
      </c>
    </row>
    <row r="144" spans="1:1" s="169" customFormat="1" x14ac:dyDescent="0.2">
      <c r="A144" s="169" t="s">
        <v>714</v>
      </c>
    </row>
    <row r="145" spans="1:1" s="169" customFormat="1" x14ac:dyDescent="0.2">
      <c r="A145" s="169" t="s">
        <v>715</v>
      </c>
    </row>
    <row r="146" spans="1:1" s="169" customFormat="1" x14ac:dyDescent="0.2">
      <c r="A146" s="169" t="s">
        <v>716</v>
      </c>
    </row>
    <row r="147" spans="1:1" s="169" customFormat="1" x14ac:dyDescent="0.2">
      <c r="A147" s="169" t="s">
        <v>717</v>
      </c>
    </row>
    <row r="148" spans="1:1" s="169" customFormat="1" x14ac:dyDescent="0.2">
      <c r="A148" s="169" t="s">
        <v>718</v>
      </c>
    </row>
    <row r="149" spans="1:1" s="169" customFormat="1" x14ac:dyDescent="0.2">
      <c r="A149" s="169" t="s">
        <v>719</v>
      </c>
    </row>
    <row r="150" spans="1:1" s="169" customFormat="1" x14ac:dyDescent="0.2">
      <c r="A150" s="169" t="s">
        <v>720</v>
      </c>
    </row>
    <row r="151" spans="1:1" s="169" customFormat="1" x14ac:dyDescent="0.2">
      <c r="A151" s="169" t="s">
        <v>721</v>
      </c>
    </row>
    <row r="152" spans="1:1" s="169" customFormat="1" x14ac:dyDescent="0.2">
      <c r="A152" s="169" t="s">
        <v>722</v>
      </c>
    </row>
    <row r="153" spans="1:1" s="169" customFormat="1" x14ac:dyDescent="0.2">
      <c r="A153" s="169" t="s">
        <v>723</v>
      </c>
    </row>
    <row r="154" spans="1:1" s="169" customFormat="1" x14ac:dyDescent="0.2">
      <c r="A154" s="169" t="s">
        <v>724</v>
      </c>
    </row>
    <row r="155" spans="1:1" s="169" customFormat="1" x14ac:dyDescent="0.2">
      <c r="A155" s="169" t="s">
        <v>691</v>
      </c>
    </row>
    <row r="156" spans="1:1" s="251" customFormat="1" x14ac:dyDescent="0.2"/>
    <row r="157" spans="1:1" s="169" customFormat="1" x14ac:dyDescent="0.2">
      <c r="A157" s="169" t="s">
        <v>725</v>
      </c>
    </row>
    <row r="158" spans="1:1" s="169" customFormat="1" x14ac:dyDescent="0.2">
      <c r="A158" s="169" t="s">
        <v>726</v>
      </c>
    </row>
    <row r="159" spans="1:1" s="169" customFormat="1" x14ac:dyDescent="0.2">
      <c r="A159" s="169" t="s">
        <v>727</v>
      </c>
    </row>
    <row r="160" spans="1:1" s="169" customFormat="1" x14ac:dyDescent="0.2">
      <c r="A160" s="169" t="s">
        <v>728</v>
      </c>
    </row>
    <row r="161" spans="1:1" s="169" customFormat="1" x14ac:dyDescent="0.2">
      <c r="A161" s="169" t="s">
        <v>729</v>
      </c>
    </row>
    <row r="162" spans="1:1" s="169" customFormat="1" x14ac:dyDescent="0.2">
      <c r="A162" s="169" t="s">
        <v>730</v>
      </c>
    </row>
    <row r="163" spans="1:1" s="169" customFormat="1" x14ac:dyDescent="0.2">
      <c r="A163" s="94"/>
    </row>
    <row r="164" spans="1:1" s="169" customFormat="1" x14ac:dyDescent="0.2">
      <c r="A164" s="94" t="s">
        <v>31</v>
      </c>
    </row>
    <row r="165" spans="1:1" s="169" customFormat="1" x14ac:dyDescent="0.2">
      <c r="A165" s="169" t="s">
        <v>678</v>
      </c>
    </row>
    <row r="166" spans="1:1" s="169" customFormat="1" x14ac:dyDescent="0.2">
      <c r="A166" s="169" t="s">
        <v>690</v>
      </c>
    </row>
    <row r="167" spans="1:1" s="169" customFormat="1" x14ac:dyDescent="0.2">
      <c r="A167" s="169" t="s">
        <v>679</v>
      </c>
    </row>
    <row r="168" spans="1:1" s="169" customFormat="1" x14ac:dyDescent="0.2">
      <c r="A168" s="169" t="s">
        <v>680</v>
      </c>
    </row>
    <row r="169" spans="1:1" s="169" customFormat="1" x14ac:dyDescent="0.2">
      <c r="A169" s="169" t="s">
        <v>681</v>
      </c>
    </row>
    <row r="170" spans="1:1" s="169" customFormat="1" x14ac:dyDescent="0.2">
      <c r="A170" s="169" t="s">
        <v>682</v>
      </c>
    </row>
    <row r="171" spans="1:1" s="169" customFormat="1" x14ac:dyDescent="0.2">
      <c r="A171" s="169" t="s">
        <v>683</v>
      </c>
    </row>
    <row r="172" spans="1:1" s="169" customFormat="1" x14ac:dyDescent="0.2">
      <c r="A172" s="169" t="s">
        <v>684</v>
      </c>
    </row>
    <row r="173" spans="1:1" s="169" customFormat="1" x14ac:dyDescent="0.2">
      <c r="A173" s="169" t="s">
        <v>685</v>
      </c>
    </row>
    <row r="174" spans="1:1" s="169" customFormat="1" x14ac:dyDescent="0.2">
      <c r="A174" s="169" t="s">
        <v>686</v>
      </c>
    </row>
    <row r="175" spans="1:1" s="169" customFormat="1" x14ac:dyDescent="0.2">
      <c r="A175" s="169" t="s">
        <v>687</v>
      </c>
    </row>
    <row r="176" spans="1:1" s="169" customFormat="1" x14ac:dyDescent="0.2">
      <c r="A176" s="169" t="s">
        <v>688</v>
      </c>
    </row>
    <row r="177" spans="1:7" s="169" customFormat="1" x14ac:dyDescent="0.2">
      <c r="A177" s="169" t="s">
        <v>689</v>
      </c>
    </row>
    <row r="178" spans="1:7" s="169" customFormat="1" x14ac:dyDescent="0.2">
      <c r="A178" s="169" t="s">
        <v>890</v>
      </c>
    </row>
    <row r="179" spans="1:7" s="169" customFormat="1" x14ac:dyDescent="0.2">
      <c r="A179" s="169" t="s">
        <v>891</v>
      </c>
    </row>
    <row r="180" spans="1:7" s="169" customFormat="1" x14ac:dyDescent="0.2">
      <c r="A180" s="169" t="s">
        <v>892</v>
      </c>
    </row>
    <row r="181" spans="1:7" s="169" customFormat="1" x14ac:dyDescent="0.2">
      <c r="A181" s="169" t="s">
        <v>900</v>
      </c>
    </row>
    <row r="182" spans="1:7" s="169" customFormat="1" x14ac:dyDescent="0.2">
      <c r="A182" s="169" t="s">
        <v>899</v>
      </c>
    </row>
    <row r="183" spans="1:7" s="169" customFormat="1" x14ac:dyDescent="0.2">
      <c r="A183" s="169" t="s">
        <v>898</v>
      </c>
    </row>
    <row r="184" spans="1:7" s="169" customFormat="1" x14ac:dyDescent="0.2">
      <c r="A184" s="169" t="s">
        <v>897</v>
      </c>
    </row>
    <row r="185" spans="1:7" s="169" customFormat="1" x14ac:dyDescent="0.2">
      <c r="A185" s="169" t="s">
        <v>896</v>
      </c>
    </row>
    <row r="186" spans="1:7" s="169" customFormat="1" x14ac:dyDescent="0.2">
      <c r="A186" s="169" t="s">
        <v>895</v>
      </c>
    </row>
    <row r="187" spans="1:7" s="169" customFormat="1" x14ac:dyDescent="0.2">
      <c r="A187" s="169" t="s">
        <v>894</v>
      </c>
    </row>
    <row r="188" spans="1:7" s="169" customFormat="1" x14ac:dyDescent="0.2">
      <c r="A188" s="169" t="s">
        <v>893</v>
      </c>
    </row>
    <row r="189" spans="1:7" s="169" customFormat="1" x14ac:dyDescent="0.2"/>
    <row r="190" spans="1:7" s="169" customFormat="1" x14ac:dyDescent="0.2">
      <c r="A190" s="111" t="e">
        <f>VLOOKUP('2.Main data'!A13:I13,PrAxLookup,2,0)&amp;"List"</f>
        <v>#N/A</v>
      </c>
      <c r="B190" s="111" t="e">
        <f>VLOOKUP(#REF!,PrAxLookup,2,0)&amp;"Lookup"</f>
        <v>#REF!</v>
      </c>
      <c r="C190" s="111" t="e">
        <f ca="1">VLOOKUP(#REF!,INDIRECT(VLOOKUP(#REF!,PrAxLookup,2,0)&amp;"Lookup"),2,0)&amp;"List"</f>
        <v>#REF!</v>
      </c>
      <c r="F190" s="169" t="e">
        <f ca="1">VLOOKUP(SOselected,INDIRECT(VLOOKUP(PASelected,PrAxLookup,2,0)&amp;"Lookup"),2,0)&amp;"Indicators"</f>
        <v>#N/A</v>
      </c>
      <c r="G190" s="169" t="e">
        <f ca="1">INDIRECT(VLOOKUP(SOselected,INDIRECT(VLOOKUP(PASelected,PrAxLookup,2,0)&amp;"Lookup"),2,0)&amp;"Indicators")</f>
        <v>#N/A</v>
      </c>
    </row>
    <row r="191" spans="1:7" s="169" customFormat="1" x14ac:dyDescent="0.2"/>
    <row r="192" spans="1:7" s="1" customFormat="1" ht="15.75" x14ac:dyDescent="0.2">
      <c r="A192" s="1" t="s">
        <v>35</v>
      </c>
    </row>
    <row r="193" spans="1:2" x14ac:dyDescent="0.2">
      <c r="A193" t="s">
        <v>33</v>
      </c>
      <c r="B193" t="s">
        <v>34</v>
      </c>
    </row>
    <row r="194" spans="1:2" x14ac:dyDescent="0.2">
      <c r="A194" s="95">
        <v>1</v>
      </c>
      <c r="B194" s="98">
        <v>2019</v>
      </c>
    </row>
    <row r="195" spans="1:2" x14ac:dyDescent="0.2">
      <c r="A195" s="96">
        <v>2</v>
      </c>
      <c r="B195" s="99">
        <v>2020</v>
      </c>
    </row>
    <row r="196" spans="1:2" x14ac:dyDescent="0.2">
      <c r="A196" s="96">
        <v>3</v>
      </c>
      <c r="B196" s="99">
        <v>2021</v>
      </c>
    </row>
    <row r="197" spans="1:2" x14ac:dyDescent="0.2">
      <c r="A197" s="96">
        <v>4</v>
      </c>
      <c r="B197" s="100">
        <v>2022</v>
      </c>
    </row>
    <row r="198" spans="1:2" x14ac:dyDescent="0.2">
      <c r="A198" s="96">
        <v>5</v>
      </c>
    </row>
    <row r="199" spans="1:2" x14ac:dyDescent="0.2">
      <c r="A199" s="96">
        <v>6</v>
      </c>
    </row>
    <row r="200" spans="1:2" x14ac:dyDescent="0.2">
      <c r="A200" s="96">
        <v>7</v>
      </c>
    </row>
    <row r="201" spans="1:2" x14ac:dyDescent="0.2">
      <c r="A201" s="96">
        <v>8</v>
      </c>
    </row>
    <row r="202" spans="1:2" x14ac:dyDescent="0.2">
      <c r="A202" s="96">
        <v>9</v>
      </c>
    </row>
    <row r="203" spans="1:2" x14ac:dyDescent="0.2">
      <c r="A203" s="96">
        <v>10</v>
      </c>
    </row>
    <row r="204" spans="1:2" x14ac:dyDescent="0.2">
      <c r="A204" s="96">
        <v>11</v>
      </c>
    </row>
    <row r="205" spans="1:2" x14ac:dyDescent="0.2">
      <c r="A205" s="97">
        <v>12</v>
      </c>
    </row>
    <row r="207" spans="1:2" x14ac:dyDescent="0.2">
      <c r="A207">
        <f>('2.Main data'!H22-'2.Main data'!C22)*12+('2.Main data'!F22-'2.Main data'!A22)+1</f>
        <v>1</v>
      </c>
      <c r="B207" t="str">
        <f>IF(A207&gt;1,A207,"")</f>
        <v/>
      </c>
    </row>
    <row r="209" spans="1:14" s="1" customFormat="1" ht="15.75" x14ac:dyDescent="0.2">
      <c r="A209" s="1" t="s">
        <v>37</v>
      </c>
      <c r="B209" s="1" t="s">
        <v>87</v>
      </c>
      <c r="E209" s="1" t="s">
        <v>84</v>
      </c>
      <c r="G209" s="1" t="s">
        <v>38</v>
      </c>
    </row>
    <row r="210" spans="1:14" ht="15" thickBot="1" x14ac:dyDescent="0.25">
      <c r="A210" t="s">
        <v>42</v>
      </c>
      <c r="B210" t="s">
        <v>43</v>
      </c>
      <c r="E210" t="s">
        <v>85</v>
      </c>
      <c r="G210" t="s">
        <v>477</v>
      </c>
    </row>
    <row r="211" spans="1:14" x14ac:dyDescent="0.2">
      <c r="A211" t="s">
        <v>475</v>
      </c>
      <c r="B211" t="str">
        <f>CONCATENATE(A211, " - ", '4. VP -  data'!$A$7)</f>
        <v xml:space="preserve">VP - </v>
      </c>
      <c r="C211" s="258" t="s">
        <v>738</v>
      </c>
      <c r="E211" s="9">
        <v>1</v>
      </c>
      <c r="G211" t="s">
        <v>315</v>
      </c>
      <c r="J211" t="s">
        <v>475</v>
      </c>
      <c r="K211" t="s">
        <v>110</v>
      </c>
      <c r="M211" t="s">
        <v>133</v>
      </c>
    </row>
    <row r="212" spans="1:14" x14ac:dyDescent="0.2">
      <c r="A212" t="s">
        <v>476</v>
      </c>
      <c r="B212" t="str">
        <f>CONCATENATE(A212, " ", "-", " ", '4. P2 - data'!$A$7)</f>
        <v xml:space="preserve">P2 - </v>
      </c>
      <c r="C212" s="16" t="s">
        <v>111</v>
      </c>
      <c r="E212" s="10">
        <v>2</v>
      </c>
      <c r="J212" t="s">
        <v>476</v>
      </c>
      <c r="K212" s="16" t="s">
        <v>111</v>
      </c>
    </row>
    <row r="213" spans="1:14" x14ac:dyDescent="0.2">
      <c r="A213" s="252" t="s">
        <v>865</v>
      </c>
      <c r="B213" s="252" t="str">
        <f>CONCATENATE(A213, " ", "-", " ", '4. P2 - data'!$A$7)</f>
        <v xml:space="preserve">P3 - </v>
      </c>
      <c r="C213" s="346"/>
      <c r="E213" s="10">
        <v>3</v>
      </c>
    </row>
    <row r="214" spans="1:14" x14ac:dyDescent="0.2">
      <c r="A214" s="252" t="s">
        <v>866</v>
      </c>
      <c r="B214" s="252" t="str">
        <f>CONCATENATE(A214, " ", "-", " ", '4. P2 - data'!$A$7)</f>
        <v xml:space="preserve">P4 - </v>
      </c>
      <c r="C214" s="346"/>
      <c r="E214" s="10">
        <v>4</v>
      </c>
    </row>
    <row r="215" spans="1:14" x14ac:dyDescent="0.2">
      <c r="E215" s="10">
        <v>5</v>
      </c>
    </row>
    <row r="216" spans="1:14" x14ac:dyDescent="0.2">
      <c r="E216" s="10">
        <v>6</v>
      </c>
    </row>
    <row r="217" spans="1:14" x14ac:dyDescent="0.2">
      <c r="E217" s="10">
        <v>7</v>
      </c>
    </row>
    <row r="218" spans="1:14" x14ac:dyDescent="0.2">
      <c r="E218" s="10">
        <v>8</v>
      </c>
    </row>
    <row r="219" spans="1:14" x14ac:dyDescent="0.2">
      <c r="E219" s="10">
        <v>9</v>
      </c>
    </row>
    <row r="220" spans="1:14" ht="15" thickBot="1" x14ac:dyDescent="0.25">
      <c r="E220" s="14" t="s">
        <v>86</v>
      </c>
      <c r="F220" s="4"/>
    </row>
    <row r="223" spans="1:14" s="1" customFormat="1" ht="15.75" x14ac:dyDescent="0.2">
      <c r="A223" s="1" t="s">
        <v>66</v>
      </c>
      <c r="B223" s="1" t="s">
        <v>57</v>
      </c>
      <c r="C223" s="1" t="s">
        <v>67</v>
      </c>
      <c r="G223" s="1" t="s">
        <v>134</v>
      </c>
      <c r="J223" s="1" t="s">
        <v>48</v>
      </c>
      <c r="L223" s="1" t="s">
        <v>147</v>
      </c>
      <c r="M223" s="1" t="s">
        <v>150</v>
      </c>
      <c r="N223" s="1" t="s">
        <v>154</v>
      </c>
    </row>
    <row r="224" spans="1:14" s="78" customFormat="1" x14ac:dyDescent="0.2">
      <c r="A224" s="78" t="s">
        <v>44</v>
      </c>
      <c r="B224" s="78" t="str">
        <f ca="1">CONCATENATE(INDIRECT("'6. Activities'!A"&amp;E224)," | ",INDIRECT("'6. Activities'!F"&amp;E224))</f>
        <v>Projekt menedzsment | Projektový manažment</v>
      </c>
      <c r="C224" s="78" t="str">
        <f ca="1">CONCATENATE(A224," | ", IF(B224="Enter the title of the core activity","",T(B224)))</f>
        <v>Act1 | Projekt menedzsment | Projektový manažment</v>
      </c>
      <c r="E224" s="78">
        <v>4</v>
      </c>
      <c r="G224" s="78" t="str">
        <f ca="1">IF(ISTEXT(B224), CONCATENATE(A224, " | ", B224), "")</f>
        <v>Act1 | Projekt menedzsment | Projektový manažment</v>
      </c>
      <c r="J224" s="78" t="s">
        <v>368</v>
      </c>
      <c r="M224" s="82"/>
    </row>
    <row r="225" spans="1:14" s="78" customFormat="1" x14ac:dyDescent="0.2">
      <c r="A225" s="78" t="s">
        <v>46</v>
      </c>
      <c r="B225" s="78" t="str">
        <f t="shared" ref="B225:B233" ca="1" si="0">CONCATENATE(INDIRECT("'6. Activities'!A"&amp;E225)," | ",INDIRECT("'6. Activities'!F"&amp;E225))</f>
        <v>Kommunikáció | Komunikácia</v>
      </c>
      <c r="C225" s="78" t="str">
        <f t="shared" ref="C225:C233" ca="1" si="1">CONCATENATE(A225," | ", IF(B225="Enter the title of the core activity","",T(B225)))</f>
        <v>Act2 | Kommunikáció | Komunikácia</v>
      </c>
      <c r="E225" s="78">
        <v>15</v>
      </c>
      <c r="G225" s="78" t="str">
        <f t="shared" ref="G225:G233" ca="1" si="2">IF(ISTEXT(B225), CONCATENATE(A225, " | ", B225), "")</f>
        <v>Act2 | Kommunikáció | Komunikácia</v>
      </c>
      <c r="J225" s="78" t="s">
        <v>369</v>
      </c>
      <c r="L225" s="78" t="s">
        <v>148</v>
      </c>
      <c r="M225" s="82" t="e">
        <f>'8. VP - Budget'!E6+'8. P2 - Budget'!#REF!+#REF!+#REF!+#REF!+#REF!+#REF!+#REF!+#REF!+#REF!+#REF!+#REF!</f>
        <v>#REF!</v>
      </c>
    </row>
    <row r="226" spans="1:14" s="78" customFormat="1" x14ac:dyDescent="0.2">
      <c r="A226" s="78" t="s">
        <v>47</v>
      </c>
      <c r="B226" s="78" t="str">
        <f t="shared" ca="1" si="0"/>
        <v xml:space="preserve"> | </v>
      </c>
      <c r="C226" s="78" t="str">
        <f t="shared" ca="1" si="1"/>
        <v xml:space="preserve">Act3 |  | </v>
      </c>
      <c r="E226" s="78">
        <v>27</v>
      </c>
      <c r="G226" s="78" t="str">
        <f t="shared" ca="1" si="2"/>
        <v xml:space="preserve">Act3 |  | </v>
      </c>
      <c r="J226" s="78" t="s">
        <v>370</v>
      </c>
      <c r="L226" s="78" t="s">
        <v>144</v>
      </c>
      <c r="M226" s="82" t="e">
        <f>'8. VP - Budget'!E11+'8. P2 - Budget'!#REF!+#REF!+#REF!+#REF!+#REF!+#REF!+#REF!+#REF!+#REF!+#REF!+#REF!</f>
        <v>#REF!</v>
      </c>
    </row>
    <row r="227" spans="1:14" s="78" customFormat="1" x14ac:dyDescent="0.2">
      <c r="A227" s="78" t="s">
        <v>50</v>
      </c>
      <c r="B227" s="78" t="str">
        <f t="shared" ca="1" si="0"/>
        <v xml:space="preserve"> | </v>
      </c>
      <c r="C227" s="78" t="str">
        <f t="shared" ca="1" si="1"/>
        <v xml:space="preserve">Act4 |  | </v>
      </c>
      <c r="E227" s="78">
        <v>39</v>
      </c>
      <c r="G227" s="78" t="str">
        <f t="shared" ca="1" si="2"/>
        <v xml:space="preserve">Act4 |  | </v>
      </c>
      <c r="J227" s="78" t="s">
        <v>225</v>
      </c>
      <c r="L227" s="78" t="s">
        <v>149</v>
      </c>
      <c r="M227" s="82" t="e">
        <f>'8. VP - Budget'!E16+'8. P2 - Budget'!#REF!+#REF!+#REF!+#REF!+#REF!+#REF!+#REF!+#REF!+#REF!+#REF!+#REF!</f>
        <v>#REF!</v>
      </c>
    </row>
    <row r="228" spans="1:14" s="78" customFormat="1" x14ac:dyDescent="0.2">
      <c r="A228" s="78" t="s">
        <v>51</v>
      </c>
      <c r="B228" s="78" t="str">
        <f t="shared" ca="1" si="0"/>
        <v xml:space="preserve"> | </v>
      </c>
      <c r="C228" s="78" t="str">
        <f t="shared" ca="1" si="1"/>
        <v xml:space="preserve">Act5 |  | </v>
      </c>
      <c r="E228" s="78">
        <v>51</v>
      </c>
      <c r="G228" s="78" t="str">
        <f t="shared" ca="1" si="2"/>
        <v xml:space="preserve">Act5 |  | </v>
      </c>
      <c r="J228" s="78" t="s">
        <v>371</v>
      </c>
      <c r="L228" s="78" t="s">
        <v>151</v>
      </c>
      <c r="M228" s="82" t="e">
        <f>'8. VP - Budget'!E28+'8. P2 - Budget'!#REF!+#REF!+#REF!+#REF!+#REF!+#REF!+#REF!+#REF!+#REF!+#REF!+#REF!</f>
        <v>#REF!</v>
      </c>
    </row>
    <row r="229" spans="1:14" s="78" customFormat="1" x14ac:dyDescent="0.2">
      <c r="A229" s="78" t="s">
        <v>52</v>
      </c>
      <c r="B229" s="78" t="str">
        <f t="shared" ca="1" si="0"/>
        <v xml:space="preserve"> | </v>
      </c>
      <c r="C229" s="78" t="str">
        <f t="shared" ca="1" si="1"/>
        <v xml:space="preserve">Act6 |  | </v>
      </c>
      <c r="E229" s="78">
        <v>63</v>
      </c>
      <c r="G229" s="78" t="str">
        <f t="shared" ca="1" si="2"/>
        <v xml:space="preserve">Act6 |  | </v>
      </c>
      <c r="J229" s="78" t="s">
        <v>95</v>
      </c>
      <c r="L229" s="78" t="s">
        <v>152</v>
      </c>
      <c r="M229" s="82" t="e">
        <f>'8. VP - Budget'!E60+'8. P2 - Budget'!#REF!+#REF!+#REF!+#REF!+#REF!+#REF!+#REF!+#REF!+#REF!+#REF!+#REF!</f>
        <v>#REF!</v>
      </c>
    </row>
    <row r="230" spans="1:14" s="78" customFormat="1" x14ac:dyDescent="0.2">
      <c r="A230" s="78" t="s">
        <v>53</v>
      </c>
      <c r="B230" s="78" t="str">
        <f t="shared" ca="1" si="0"/>
        <v xml:space="preserve"> | </v>
      </c>
      <c r="C230" s="78" t="str">
        <f t="shared" ca="1" si="1"/>
        <v xml:space="preserve">Act7 |  | </v>
      </c>
      <c r="E230" s="78">
        <v>75</v>
      </c>
      <c r="G230" s="78" t="str">
        <f t="shared" ca="1" si="2"/>
        <v xml:space="preserve">Act7 |  | </v>
      </c>
      <c r="J230" s="78" t="s">
        <v>876</v>
      </c>
      <c r="L230" s="78" t="s">
        <v>153</v>
      </c>
      <c r="M230" s="82" t="e">
        <f>'8. VP - Budget'!E82+'8. P2 - Budget'!#REF!+#REF!+#REF!+#REF!+#REF!+#REF!+#REF!+#REF!+#REF!+#REF!+#REF!</f>
        <v>#REF!</v>
      </c>
    </row>
    <row r="231" spans="1:14" s="78" customFormat="1" x14ac:dyDescent="0.2">
      <c r="A231" s="78" t="s">
        <v>54</v>
      </c>
      <c r="B231" s="78" t="str">
        <f t="shared" ca="1" si="0"/>
        <v xml:space="preserve"> | </v>
      </c>
      <c r="C231" s="78" t="str">
        <f t="shared" ca="1" si="1"/>
        <v xml:space="preserve">Act8 |  | </v>
      </c>
      <c r="E231" s="78">
        <v>87</v>
      </c>
      <c r="G231" s="78" t="str">
        <f t="shared" ca="1" si="2"/>
        <v xml:space="preserve">Act8 |  | </v>
      </c>
      <c r="J231" s="78" t="s">
        <v>372</v>
      </c>
    </row>
    <row r="232" spans="1:14" s="78" customFormat="1" x14ac:dyDescent="0.2">
      <c r="A232" s="78" t="s">
        <v>55</v>
      </c>
      <c r="B232" s="78" t="str">
        <f t="shared" ca="1" si="0"/>
        <v xml:space="preserve"> | </v>
      </c>
      <c r="C232" s="78" t="str">
        <f t="shared" ca="1" si="1"/>
        <v xml:space="preserve">Act9 |  | </v>
      </c>
      <c r="E232" s="78">
        <v>99</v>
      </c>
      <c r="G232" s="78" t="str">
        <f t="shared" ca="1" si="2"/>
        <v xml:space="preserve">Act9 |  | </v>
      </c>
      <c r="J232" s="78" t="s">
        <v>373</v>
      </c>
      <c r="L232" s="78" t="s">
        <v>155</v>
      </c>
      <c r="M232" s="82" t="e">
        <f>+M229+M230</f>
        <v>#REF!</v>
      </c>
      <c r="N232" s="249" t="e">
        <f ca="1">M232/IF(B245&gt;0,B245,"1")</f>
        <v>#REF!</v>
      </c>
    </row>
    <row r="233" spans="1:14" s="78" customFormat="1" x14ac:dyDescent="0.2">
      <c r="A233" s="78" t="s">
        <v>56</v>
      </c>
      <c r="B233" s="78" t="str">
        <f t="shared" ca="1" si="0"/>
        <v xml:space="preserve"> | </v>
      </c>
      <c r="C233" s="78" t="str">
        <f t="shared" ca="1" si="1"/>
        <v xml:space="preserve">Act10 |  | </v>
      </c>
      <c r="E233" s="78">
        <v>111</v>
      </c>
      <c r="G233" s="78" t="str">
        <f t="shared" ca="1" si="2"/>
        <v xml:space="preserve">Act10 |  | </v>
      </c>
      <c r="J233" s="78" t="s">
        <v>877</v>
      </c>
    </row>
    <row r="235" spans="1:14" s="1" customFormat="1" ht="15.75" x14ac:dyDescent="0.2">
      <c r="A235" s="1" t="s">
        <v>58</v>
      </c>
    </row>
    <row r="238" spans="1:14" x14ac:dyDescent="0.2">
      <c r="B238" s="12"/>
    </row>
    <row r="242" spans="1:20" s="1" customFormat="1" ht="15.75" x14ac:dyDescent="0.2">
      <c r="A242" s="1" t="s">
        <v>62</v>
      </c>
      <c r="B242" s="1" t="s">
        <v>49</v>
      </c>
      <c r="C242" s="1" t="s">
        <v>60</v>
      </c>
      <c r="D242" s="1" t="s">
        <v>63</v>
      </c>
      <c r="E242" s="1" t="s">
        <v>96</v>
      </c>
      <c r="F242" s="1" t="s">
        <v>97</v>
      </c>
      <c r="G242" s="1" t="s">
        <v>64</v>
      </c>
      <c r="H242" s="1" t="s">
        <v>98</v>
      </c>
      <c r="I242" s="1" t="s">
        <v>99</v>
      </c>
      <c r="O242" s="1" t="s">
        <v>129</v>
      </c>
      <c r="P242" s="1" t="s">
        <v>72</v>
      </c>
      <c r="Q242" s="1" t="s">
        <v>145</v>
      </c>
      <c r="T242" s="1" t="s">
        <v>16</v>
      </c>
    </row>
    <row r="243" spans="1:20" x14ac:dyDescent="0.2">
      <c r="A243" t="str">
        <f>B211</f>
        <v xml:space="preserve">VP - </v>
      </c>
      <c r="B243" s="12">
        <f ca="1">IFERROR(INDIRECT($K243&amp;"E4"),0)</f>
        <v>0</v>
      </c>
      <c r="C243" s="12">
        <f ca="1">ROUNDDOWN((B243*0.85),2)</f>
        <v>0</v>
      </c>
      <c r="D243" s="4">
        <v>0</v>
      </c>
      <c r="E243" s="12"/>
      <c r="F243" s="12"/>
      <c r="G243" s="12">
        <f>100-85-D243</f>
        <v>15</v>
      </c>
      <c r="H243" s="237">
        <f ca="1">ROUNDDOWN((B243*0.15),2)</f>
        <v>0</v>
      </c>
      <c r="I243" s="12"/>
      <c r="J243" t="str">
        <f>"'4. "&amp;$A211&amp;" - DATA'!"</f>
        <v>'4. VP - DATA'!</v>
      </c>
      <c r="K243" t="str">
        <f>"'8. "&amp;$A211&amp;" - Budget'!"</f>
        <v>'8. VP - Budget'!</v>
      </c>
      <c r="L243" s="15" t="s">
        <v>108</v>
      </c>
      <c r="M243" s="15" t="s">
        <v>109</v>
      </c>
      <c r="O243" t="s">
        <v>59</v>
      </c>
      <c r="P243" s="38" t="e">
        <f>+'9. Financial overwiev'!#REF!</f>
        <v>#REF!</v>
      </c>
      <c r="Q243" s="38" t="e">
        <f ca="1">B243-P243</f>
        <v>#REF!</v>
      </c>
      <c r="R243" s="38"/>
      <c r="T243" t="str">
        <f>IF('8. VP - Budget'!A4="Ami a projekt költségeit illeti, a kedvezményezett nem követelheti az ÁFA-visszatérítést - a költségek ÁFA-val vannak feltüntetve. / Pokiaľ ide o výdavky na projekt, príjemca si nemôže nárokovať vrátenie DPH - výdavky sú uvedené s DPH.", "Bruttó", IF('8. VP - Budget'!A4="Ami a projekt költségeit illeti, a kedvezményezett igényelheti az ÁFA-visszatérítést - a kiadások ÁFA nélkül szerepelnek. / Pokiaľ ide o výdavky na projekt, príjemca si môže nárokovať vrátenie DPH - výdavky sú uvedené bez DPH.", "Nettó", ""))</f>
        <v>Bruttó</v>
      </c>
    </row>
    <row r="244" spans="1:20" x14ac:dyDescent="0.2">
      <c r="A244" t="str">
        <f>B212</f>
        <v xml:space="preserve">P2 - </v>
      </c>
      <c r="B244" s="12">
        <f ca="1">IFERROR(INDIRECT($K244&amp;"E4"),0)</f>
        <v>0</v>
      </c>
      <c r="C244" s="12">
        <f ca="1">ROUNDDOWN((B244*0.85),2)</f>
        <v>0</v>
      </c>
      <c r="D244" s="4">
        <v>0</v>
      </c>
      <c r="E244" s="12"/>
      <c r="F244" s="12"/>
      <c r="G244" s="12">
        <f>100-85-D244</f>
        <v>15</v>
      </c>
      <c r="H244" s="237">
        <f ca="1">ROUNDDOWN((B244*0.15),2)</f>
        <v>0</v>
      </c>
      <c r="I244" s="12"/>
      <c r="J244" t="str">
        <f>"'4. "&amp;$A212&amp;" - DATA'!"</f>
        <v>'4. P2 - DATA'!</v>
      </c>
      <c r="K244" t="str">
        <f>"'8. "&amp;$A212&amp;" - Budget'!"</f>
        <v>'8. P2 - Budget'!</v>
      </c>
      <c r="O244" t="s">
        <v>132</v>
      </c>
      <c r="P244" s="38" t="e">
        <f>+'9. Financial overwiev'!#REF!</f>
        <v>#REF!</v>
      </c>
      <c r="Q244" s="38" t="e">
        <f ca="1">B244-P244</f>
        <v>#REF!</v>
      </c>
      <c r="R244" s="38"/>
      <c r="T244" t="str">
        <f>IF('8. P2 - Budget'!A4="Ami a projekt költségeit illeti, a kedvezményezett nem követelheti az ÁFA-visszatérítést - a költségek ÁFA-val vannak feltüntetve. / Pokiaľ ide o výdavky na projekt, príjemca si nemôže nárokovať vrátenie DPH - výdavky sú uvedené s DPH.", "Bruttó", IF('8. P2 - Budget'!A4="Ami a projekt költségeit illeti, a kedvezményezett igényelheti az ÁFA-visszatérítést - a kiadások ÁFA nélkül szerepelnek. / Pokiaľ ide o výdavky na projekt, príjemca si môže nárokovať vrátenie DPH - výdavky sú uvedené bez DPH.", "Nettó", ""))</f>
        <v>Nettó</v>
      </c>
    </row>
    <row r="245" spans="1:20" s="32" customFormat="1" ht="15" x14ac:dyDescent="0.2">
      <c r="A245" s="32" t="s">
        <v>49</v>
      </c>
      <c r="B245" s="37">
        <f ca="1">SUM(B243:B244)</f>
        <v>0</v>
      </c>
      <c r="C245" s="37">
        <f ca="1">SUM(C243:C244)</f>
        <v>0</v>
      </c>
      <c r="E245" s="37"/>
      <c r="F245" s="37"/>
      <c r="G245" s="37"/>
      <c r="H245" s="37"/>
      <c r="I245" s="37"/>
      <c r="P245" s="39" t="e">
        <f>SUM(P243:P244)</f>
        <v>#REF!</v>
      </c>
      <c r="Q245" s="39" t="e">
        <f ca="1">SUM(Q243:Q244)</f>
        <v>#REF!</v>
      </c>
      <c r="R245" s="39"/>
    </row>
    <row r="246" spans="1:20" ht="15" x14ac:dyDescent="0.2">
      <c r="F246" s="37"/>
      <c r="I246" s="37"/>
    </row>
    <row r="247" spans="1:20" s="1" customFormat="1" ht="15.75" x14ac:dyDescent="0.2">
      <c r="A247" s="102" t="s">
        <v>45</v>
      </c>
      <c r="B247" s="102"/>
      <c r="C247" s="102"/>
      <c r="D247" s="102"/>
      <c r="E247" s="102"/>
      <c r="F247" s="102"/>
      <c r="G247" s="102"/>
      <c r="H247" s="102"/>
      <c r="I247" s="102"/>
    </row>
    <row r="248" spans="1:20" ht="15" thickBot="1" x14ac:dyDescent="0.25">
      <c r="B248" t="s">
        <v>88</v>
      </c>
    </row>
    <row r="249" spans="1:20" x14ac:dyDescent="0.2">
      <c r="A249" s="13"/>
      <c r="B249" s="103" t="s">
        <v>40</v>
      </c>
      <c r="C249" s="13"/>
      <c r="E249" s="13"/>
      <c r="F249" s="13"/>
      <c r="G249" s="13"/>
      <c r="I249" s="13"/>
    </row>
    <row r="250" spans="1:20" x14ac:dyDescent="0.2">
      <c r="A250" s="13"/>
      <c r="B250" t="s">
        <v>41</v>
      </c>
      <c r="C250" s="13"/>
      <c r="D250" s="13"/>
      <c r="E250" s="13"/>
      <c r="F250" s="13"/>
      <c r="G250" s="13"/>
      <c r="I250" s="13"/>
    </row>
    <row r="251" spans="1:20" x14ac:dyDescent="0.2">
      <c r="A251" s="13"/>
      <c r="B251" t="s">
        <v>89</v>
      </c>
      <c r="C251" s="13"/>
      <c r="D251" s="13"/>
      <c r="E251" s="13"/>
      <c r="G251" s="13"/>
      <c r="I251" s="13"/>
    </row>
    <row r="252" spans="1:20" x14ac:dyDescent="0.2">
      <c r="A252" s="13"/>
      <c r="B252" t="s">
        <v>90</v>
      </c>
      <c r="C252" s="13"/>
      <c r="D252" s="13"/>
      <c r="E252" s="13"/>
      <c r="F252" s="13"/>
      <c r="G252" s="13"/>
      <c r="I252" s="13"/>
    </row>
    <row r="253" spans="1:20" ht="15" thickBot="1" x14ac:dyDescent="0.25">
      <c r="A253" s="13"/>
      <c r="B253" s="104" t="s">
        <v>276</v>
      </c>
      <c r="C253" s="13"/>
      <c r="D253" s="13"/>
      <c r="G253" s="13"/>
    </row>
    <row r="254" spans="1:20" x14ac:dyDescent="0.2">
      <c r="A254" s="13"/>
      <c r="D254" s="13"/>
      <c r="G254" s="13"/>
    </row>
    <row r="255" spans="1:20" x14ac:dyDescent="0.2">
      <c r="A255" s="13"/>
      <c r="C255" s="13"/>
      <c r="G255" s="13"/>
    </row>
    <row r="256" spans="1:20" x14ac:dyDescent="0.2">
      <c r="G256" s="13"/>
    </row>
    <row r="258" spans="1:11" ht="15.75" x14ac:dyDescent="0.2">
      <c r="A258" s="1" t="s">
        <v>126</v>
      </c>
      <c r="B258" s="1"/>
    </row>
    <row r="260" spans="1:11" s="78" customFormat="1" x14ac:dyDescent="0.2">
      <c r="A260" s="78" t="s">
        <v>127</v>
      </c>
    </row>
    <row r="261" spans="1:11" s="78" customFormat="1" x14ac:dyDescent="0.2">
      <c r="A261" s="78" t="s">
        <v>327</v>
      </c>
      <c r="J261" s="78" t="s">
        <v>664</v>
      </c>
      <c r="K261" s="78" t="s">
        <v>663</v>
      </c>
    </row>
    <row r="262" spans="1:11" s="78" customFormat="1" x14ac:dyDescent="0.2">
      <c r="A262" s="78" t="s">
        <v>328</v>
      </c>
      <c r="J262" s="250">
        <v>0.05</v>
      </c>
      <c r="K262" s="250">
        <v>0.15</v>
      </c>
    </row>
    <row r="263" spans="1:11" s="78" customFormat="1" x14ac:dyDescent="0.2">
      <c r="A263" s="78" t="s">
        <v>329</v>
      </c>
      <c r="J263" s="250">
        <v>0.15</v>
      </c>
      <c r="K263" s="250"/>
    </row>
    <row r="264" spans="1:11" s="78" customFormat="1" x14ac:dyDescent="0.2">
      <c r="J264" s="250"/>
      <c r="K264" s="250"/>
    </row>
    <row r="265" spans="1:11" s="78" customFormat="1" x14ac:dyDescent="0.2">
      <c r="A265" s="78" t="s">
        <v>128</v>
      </c>
      <c r="J265" s="242"/>
      <c r="K265" s="242"/>
    </row>
    <row r="266" spans="1:11" s="78" customFormat="1" x14ac:dyDescent="0.2">
      <c r="A266" s="78" t="s">
        <v>326</v>
      </c>
      <c r="J266" s="242"/>
      <c r="K266" s="242"/>
    </row>
    <row r="267" spans="1:11" s="78" customFormat="1" x14ac:dyDescent="0.2">
      <c r="A267" s="78" t="s">
        <v>330</v>
      </c>
      <c r="J267" s="242"/>
      <c r="K267" s="242"/>
    </row>
    <row r="268" spans="1:11" s="78" customFormat="1" x14ac:dyDescent="0.2">
      <c r="A268" s="78" t="s">
        <v>331</v>
      </c>
      <c r="J268" s="242"/>
      <c r="K268" s="242"/>
    </row>
    <row r="269" spans="1:11" x14ac:dyDescent="0.2">
      <c r="A269" s="232"/>
      <c r="J269" s="242"/>
      <c r="K269" s="242"/>
    </row>
    <row r="270" spans="1:11" x14ac:dyDescent="0.2">
      <c r="A270" s="232"/>
      <c r="J270" s="242"/>
      <c r="K270" s="242"/>
    </row>
    <row r="271" spans="1:11" x14ac:dyDescent="0.2">
      <c r="A271" s="78" t="s">
        <v>375</v>
      </c>
      <c r="J271" s="242"/>
      <c r="K271" s="242"/>
    </row>
    <row r="272" spans="1:11" x14ac:dyDescent="0.2">
      <c r="A272" s="78" t="s">
        <v>377</v>
      </c>
      <c r="J272" s="242"/>
      <c r="K272" s="242"/>
    </row>
    <row r="273" spans="1:11" x14ac:dyDescent="0.2">
      <c r="A273" s="78" t="s">
        <v>378</v>
      </c>
      <c r="J273" s="242"/>
      <c r="K273" s="242"/>
    </row>
    <row r="274" spans="1:11" x14ac:dyDescent="0.2">
      <c r="A274" s="78" t="s">
        <v>379</v>
      </c>
      <c r="J274" s="242"/>
      <c r="K274" s="242"/>
    </row>
    <row r="275" spans="1:11" x14ac:dyDescent="0.2">
      <c r="A275" s="78"/>
      <c r="J275" s="242"/>
      <c r="K275" s="242"/>
    </row>
    <row r="276" spans="1:11" x14ac:dyDescent="0.2">
      <c r="A276" s="78" t="s">
        <v>376</v>
      </c>
      <c r="J276" s="242"/>
      <c r="K276" s="242"/>
    </row>
    <row r="277" spans="1:11" x14ac:dyDescent="0.2">
      <c r="A277" s="78" t="s">
        <v>380</v>
      </c>
      <c r="J277" s="242"/>
    </row>
    <row r="278" spans="1:11" x14ac:dyDescent="0.2">
      <c r="A278" s="78" t="s">
        <v>381</v>
      </c>
      <c r="J278" s="242"/>
    </row>
    <row r="279" spans="1:11" x14ac:dyDescent="0.2">
      <c r="A279" s="78" t="s">
        <v>382</v>
      </c>
      <c r="J279" s="242"/>
    </row>
    <row r="280" spans="1:11" x14ac:dyDescent="0.2">
      <c r="J280" s="242"/>
    </row>
    <row r="281" spans="1:11" x14ac:dyDescent="0.2">
      <c r="J281" s="242"/>
    </row>
  </sheetData>
  <sortState xmlns:xlrd2="http://schemas.microsoft.com/office/spreadsheetml/2017/richdata2" ref="K1:K2">
    <sortCondition ref="K1"/>
  </sortState>
  <customSheetViews>
    <customSheetView guid="{9B195D69-7D5B-406D-87D2-41910A2F61D3}" topLeftCell="A174">
      <selection activeCell="E198" sqref="E198"/>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2"/>
  <dimension ref="A1:M28"/>
  <sheetViews>
    <sheetView showGridLines="0" view="pageBreakPreview" zoomScaleNormal="115" zoomScaleSheetLayoutView="100" zoomScalePageLayoutView="115" workbookViewId="0">
      <selection activeCell="A13" sqref="A13:I13"/>
    </sheetView>
  </sheetViews>
  <sheetFormatPr defaultColWidth="9" defaultRowHeight="14.25" x14ac:dyDescent="0.2"/>
  <cols>
    <col min="1" max="1" width="9.625" style="78" customWidth="1"/>
    <col min="2" max="2" width="10.5" style="78" customWidth="1"/>
    <col min="3" max="4" width="9.625" style="78" customWidth="1"/>
    <col min="5" max="5" width="1.625" style="78" customWidth="1"/>
    <col min="6" max="6" width="9.625" style="78" customWidth="1"/>
    <col min="7" max="7" width="10.5" style="78" customWidth="1"/>
    <col min="8" max="9" width="9.625" style="78" customWidth="1"/>
    <col min="10" max="10" width="1.625" style="78" customWidth="1"/>
    <col min="11" max="11" width="41.625" style="78" customWidth="1"/>
    <col min="12" max="12" width="3.5" style="78" customWidth="1"/>
    <col min="13" max="13" width="41.625" style="78" customWidth="1"/>
    <col min="14" max="16384" width="9" style="78"/>
  </cols>
  <sheetData>
    <row r="1" spans="1:13" ht="30" customHeight="1" x14ac:dyDescent="0.2">
      <c r="A1" s="1" t="s">
        <v>363</v>
      </c>
      <c r="B1" s="1"/>
      <c r="C1" s="1"/>
      <c r="D1" s="1"/>
      <c r="E1" s="1"/>
      <c r="F1" s="1"/>
      <c r="G1" s="141"/>
      <c r="H1" s="141"/>
      <c r="I1" s="141"/>
      <c r="K1" s="150"/>
      <c r="M1" s="150"/>
    </row>
    <row r="2" spans="1:13" ht="6" customHeight="1" x14ac:dyDescent="0.2">
      <c r="A2" s="151"/>
      <c r="B2" s="151"/>
      <c r="C2" s="151"/>
      <c r="D2" s="151"/>
      <c r="E2" s="151"/>
      <c r="F2" s="151"/>
      <c r="G2" s="151"/>
      <c r="H2" s="151"/>
      <c r="I2" s="151"/>
      <c r="K2" s="150"/>
      <c r="M2" s="150"/>
    </row>
    <row r="3" spans="1:13" ht="30" customHeight="1" x14ac:dyDescent="0.2">
      <c r="A3" s="432" t="s">
        <v>573</v>
      </c>
      <c r="B3" s="433"/>
      <c r="C3" s="433"/>
      <c r="D3" s="433"/>
      <c r="E3" s="433"/>
      <c r="F3" s="433"/>
      <c r="G3" s="433"/>
      <c r="H3" s="152">
        <f>LEN(A4)</f>
        <v>0</v>
      </c>
      <c r="I3" s="153" t="s">
        <v>14</v>
      </c>
      <c r="K3" s="150"/>
      <c r="M3" s="150"/>
    </row>
    <row r="4" spans="1:13" ht="50.1" customHeight="1" x14ac:dyDescent="0.2">
      <c r="A4" s="443"/>
      <c r="B4" s="443"/>
      <c r="C4" s="443"/>
      <c r="D4" s="443"/>
      <c r="E4" s="443"/>
      <c r="F4" s="443"/>
      <c r="G4" s="443"/>
      <c r="H4" s="443"/>
      <c r="I4" s="443"/>
      <c r="K4" s="428" t="s">
        <v>323</v>
      </c>
      <c r="M4" s="428" t="s">
        <v>567</v>
      </c>
    </row>
    <row r="5" spans="1:13" ht="6" customHeight="1" thickBot="1" x14ac:dyDescent="0.25">
      <c r="A5" s="154"/>
      <c r="B5" s="154"/>
      <c r="C5" s="155"/>
      <c r="D5" s="155"/>
      <c r="K5" s="430"/>
      <c r="M5" s="430"/>
    </row>
    <row r="6" spans="1:13" ht="24.95" customHeight="1" x14ac:dyDescent="0.2">
      <c r="A6" s="116" t="s">
        <v>391</v>
      </c>
      <c r="B6" s="119"/>
      <c r="C6" s="152">
        <f>LEN(A7)</f>
        <v>0</v>
      </c>
      <c r="D6" s="153" t="s">
        <v>15</v>
      </c>
      <c r="F6" s="83" t="s">
        <v>503</v>
      </c>
      <c r="G6" s="84"/>
      <c r="H6" s="84"/>
      <c r="I6" s="156"/>
      <c r="K6" s="426" t="s">
        <v>324</v>
      </c>
      <c r="M6" s="426" t="s">
        <v>568</v>
      </c>
    </row>
    <row r="7" spans="1:13" ht="30" customHeight="1" thickBot="1" x14ac:dyDescent="0.25">
      <c r="A7" s="437"/>
      <c r="B7" s="437"/>
      <c r="C7" s="438"/>
      <c r="D7" s="438"/>
      <c r="F7" s="439" t="str">
        <f>IF(OR('Hidden data'!A207&lt;0,'Hidden data'!A207&gt;36,AND(PASelected="PA4 | Enhancing cross-border cooperation of public authorities and people living in the border area",'Hidden data'!A207&gt;24)),"Wrong Date",IF('Hidden data'!A207&gt;1,'Hidden data'!A207,""))</f>
        <v/>
      </c>
      <c r="G7" s="440"/>
      <c r="H7" s="441" t="s">
        <v>225</v>
      </c>
      <c r="I7" s="442"/>
      <c r="K7" s="427"/>
      <c r="M7" s="427"/>
    </row>
    <row r="8" spans="1:13" ht="20.100000000000001" customHeight="1" x14ac:dyDescent="0.2">
      <c r="A8" s="155"/>
      <c r="B8" s="155"/>
      <c r="C8" s="155"/>
      <c r="D8" s="155"/>
    </row>
    <row r="9" spans="1:13" ht="24.95" customHeight="1" x14ac:dyDescent="0.2">
      <c r="A9" s="83" t="s">
        <v>394</v>
      </c>
      <c r="B9" s="84"/>
      <c r="C9" s="84"/>
      <c r="D9" s="84"/>
      <c r="E9" s="84"/>
      <c r="F9" s="84"/>
      <c r="G9" s="84"/>
      <c r="H9" s="84"/>
      <c r="I9" s="156"/>
      <c r="K9" s="431"/>
      <c r="M9" s="431"/>
    </row>
    <row r="10" spans="1:13" ht="30" customHeight="1" x14ac:dyDescent="0.2">
      <c r="A10" s="436" t="str">
        <f>T('4. VP -  data'!A4)</f>
        <v/>
      </c>
      <c r="B10" s="436"/>
      <c r="C10" s="436"/>
      <c r="D10" s="436"/>
      <c r="E10" s="436"/>
      <c r="F10" s="436"/>
      <c r="G10" s="436"/>
      <c r="H10" s="436"/>
      <c r="I10" s="436"/>
      <c r="K10" s="431"/>
      <c r="M10" s="431"/>
    </row>
    <row r="11" spans="1:13" ht="20.100000000000001" customHeight="1" thickBot="1" x14ac:dyDescent="0.25"/>
    <row r="12" spans="1:13" ht="24.95" customHeight="1" thickBot="1" x14ac:dyDescent="0.25">
      <c r="A12" s="157" t="s">
        <v>365</v>
      </c>
      <c r="B12" s="142"/>
      <c r="C12" s="142"/>
      <c r="D12" s="142"/>
      <c r="E12" s="142"/>
      <c r="F12" s="142"/>
      <c r="G12" s="142"/>
      <c r="H12" s="142"/>
      <c r="I12" s="158"/>
      <c r="K12" s="426" t="s">
        <v>601</v>
      </c>
      <c r="M12" s="426" t="s">
        <v>600</v>
      </c>
    </row>
    <row r="13" spans="1:13" ht="30" customHeight="1" thickBot="1" x14ac:dyDescent="0.25">
      <c r="A13" s="448"/>
      <c r="B13" s="449"/>
      <c r="C13" s="449"/>
      <c r="D13" s="449"/>
      <c r="E13" s="449"/>
      <c r="F13" s="449"/>
      <c r="G13" s="449"/>
      <c r="H13" s="449"/>
      <c r="I13" s="450"/>
      <c r="K13" s="427"/>
      <c r="M13" s="427"/>
    </row>
    <row r="14" spans="1:13" ht="6" customHeight="1" thickBot="1" x14ac:dyDescent="0.25">
      <c r="A14" s="151"/>
      <c r="B14" s="151"/>
      <c r="C14" s="151"/>
      <c r="D14" s="151"/>
      <c r="E14" s="151"/>
      <c r="F14" s="151"/>
      <c r="G14" s="151"/>
      <c r="H14" s="151"/>
      <c r="I14" s="151"/>
    </row>
    <row r="15" spans="1:13" ht="24.95" customHeight="1" thickBot="1" x14ac:dyDescent="0.25">
      <c r="A15" s="157" t="s">
        <v>366</v>
      </c>
      <c r="B15" s="142"/>
      <c r="C15" s="142"/>
      <c r="D15" s="142"/>
      <c r="E15" s="142"/>
      <c r="F15" s="142"/>
      <c r="G15" s="142"/>
      <c r="H15" s="142"/>
      <c r="I15" s="158"/>
      <c r="K15" s="426" t="s">
        <v>602</v>
      </c>
      <c r="M15" s="426" t="s">
        <v>604</v>
      </c>
    </row>
    <row r="16" spans="1:13" ht="48.6" customHeight="1" thickBot="1" x14ac:dyDescent="0.25">
      <c r="A16" s="448"/>
      <c r="B16" s="449"/>
      <c r="C16" s="449"/>
      <c r="D16" s="449"/>
      <c r="E16" s="449"/>
      <c r="F16" s="449"/>
      <c r="G16" s="449"/>
      <c r="H16" s="449"/>
      <c r="I16" s="450"/>
      <c r="K16" s="427"/>
      <c r="M16" s="427"/>
    </row>
    <row r="17" spans="1:13" ht="6" customHeight="1" thickBot="1" x14ac:dyDescent="0.25">
      <c r="A17" s="151"/>
      <c r="B17" s="151"/>
      <c r="C17" s="151"/>
      <c r="D17" s="151"/>
      <c r="E17" s="151"/>
      <c r="F17" s="151"/>
      <c r="G17" s="151"/>
      <c r="H17" s="151"/>
      <c r="I17" s="151"/>
    </row>
    <row r="18" spans="1:13" ht="24.95" customHeight="1" thickBot="1" x14ac:dyDescent="0.25">
      <c r="A18" s="157" t="s">
        <v>655</v>
      </c>
      <c r="B18" s="142"/>
      <c r="C18" s="142"/>
      <c r="D18" s="142"/>
      <c r="E18" s="142"/>
      <c r="F18" s="142"/>
      <c r="G18" s="142"/>
      <c r="H18" s="142"/>
      <c r="I18" s="158"/>
      <c r="K18" s="426" t="s">
        <v>603</v>
      </c>
      <c r="M18" s="426" t="s">
        <v>605</v>
      </c>
    </row>
    <row r="19" spans="1:13" ht="91.15" customHeight="1" thickBot="1" x14ac:dyDescent="0.25">
      <c r="A19" s="445"/>
      <c r="B19" s="446"/>
      <c r="C19" s="446"/>
      <c r="D19" s="446"/>
      <c r="E19" s="446"/>
      <c r="F19" s="446"/>
      <c r="G19" s="446"/>
      <c r="H19" s="446"/>
      <c r="I19" s="447"/>
      <c r="K19" s="427"/>
      <c r="M19" s="427"/>
    </row>
    <row r="20" spans="1:13" ht="20.100000000000001" customHeight="1" x14ac:dyDescent="0.2">
      <c r="A20" s="455"/>
      <c r="B20" s="455"/>
      <c r="C20" s="455"/>
      <c r="D20" s="455"/>
      <c r="E20" s="455"/>
      <c r="F20" s="455"/>
      <c r="G20" s="455"/>
      <c r="H20" s="455"/>
      <c r="I20" s="455"/>
    </row>
    <row r="21" spans="1:13" ht="24.95" customHeight="1" thickBot="1" x14ac:dyDescent="0.25">
      <c r="A21" s="79" t="s">
        <v>383</v>
      </c>
      <c r="B21" s="117"/>
      <c r="C21" s="80"/>
      <c r="D21" s="119"/>
      <c r="F21" s="79" t="s">
        <v>384</v>
      </c>
      <c r="G21" s="117"/>
      <c r="H21" s="80"/>
      <c r="I21" s="119"/>
      <c r="K21" s="428" t="s">
        <v>325</v>
      </c>
      <c r="M21" s="428" t="s">
        <v>569</v>
      </c>
    </row>
    <row r="22" spans="1:13" ht="24.95" customHeight="1" thickBot="1" x14ac:dyDescent="0.25">
      <c r="A22" s="159"/>
      <c r="B22" s="160" t="s">
        <v>225</v>
      </c>
      <c r="C22" s="159"/>
      <c r="D22" s="161" t="s">
        <v>364</v>
      </c>
      <c r="F22" s="159"/>
      <c r="G22" s="160" t="s">
        <v>225</v>
      </c>
      <c r="H22" s="159"/>
      <c r="I22" s="161" t="s">
        <v>364</v>
      </c>
      <c r="K22" s="429"/>
      <c r="M22" s="429"/>
    </row>
    <row r="23" spans="1:13" ht="27" customHeight="1" x14ac:dyDescent="0.2">
      <c r="K23" s="429"/>
      <c r="M23" s="429"/>
    </row>
    <row r="24" spans="1:13" ht="24.95" customHeight="1" x14ac:dyDescent="0.2">
      <c r="A24" s="83" t="s">
        <v>393</v>
      </c>
      <c r="B24" s="84"/>
      <c r="C24" s="84"/>
      <c r="D24" s="84"/>
      <c r="E24" s="117"/>
      <c r="F24" s="117"/>
      <c r="G24" s="117"/>
      <c r="H24" s="117"/>
      <c r="I24" s="119"/>
      <c r="K24" s="430"/>
      <c r="M24" s="430"/>
    </row>
    <row r="25" spans="1:13" ht="6" customHeight="1" x14ac:dyDescent="0.2">
      <c r="K25" s="123"/>
      <c r="M25" s="123"/>
    </row>
    <row r="26" spans="1:13" ht="30" customHeight="1" x14ac:dyDescent="0.2">
      <c r="A26" s="451" t="s">
        <v>386</v>
      </c>
      <c r="B26" s="452"/>
      <c r="C26" s="434">
        <f ca="1">'Hidden data'!B245</f>
        <v>0</v>
      </c>
      <c r="D26" s="435"/>
      <c r="F26" s="451" t="s">
        <v>387</v>
      </c>
      <c r="G26" s="452"/>
      <c r="H26" s="434">
        <f ca="1">'Hidden data'!C245</f>
        <v>0</v>
      </c>
      <c r="I26" s="435"/>
      <c r="K26" s="123"/>
      <c r="M26" s="123"/>
    </row>
    <row r="27" spans="1:13" ht="6" customHeight="1" x14ac:dyDescent="0.2">
      <c r="K27" s="123"/>
      <c r="M27" s="123"/>
    </row>
    <row r="28" spans="1:13" ht="30" customHeight="1" x14ac:dyDescent="0.2">
      <c r="A28" s="453"/>
      <c r="B28" s="453"/>
      <c r="C28" s="454"/>
      <c r="D28" s="454"/>
      <c r="F28" s="444" t="s">
        <v>388</v>
      </c>
      <c r="G28" s="444"/>
      <c r="H28" s="434">
        <f ca="1">C26-H26</f>
        <v>0</v>
      </c>
      <c r="I28" s="435"/>
      <c r="K28" s="123"/>
      <c r="M28" s="123"/>
    </row>
  </sheetData>
  <sheetProtection password="AAD1" sheet="1" objects="1" scenarios="1" selectLockedCells="1"/>
  <customSheetViews>
    <customSheetView guid="{9B195D69-7D5B-406D-87D2-41910A2F61D3}" scale="115" showPageBreaks="1" showGridLines="0" fitToPage="1" printArea="1" view="pageBreakPreview" topLeftCell="A16">
      <selection activeCell="N12" sqref="N12"/>
      <pageMargins left="0.7" right="0.7" top="0.75" bottom="0.75" header="0.3" footer="0.3"/>
      <pageSetup paperSize="9" scale="93" fitToHeight="0" orientation="portrait" r:id="rId1"/>
    </customSheetView>
  </customSheetViews>
  <mergeCells count="32">
    <mergeCell ref="A13:I13"/>
    <mergeCell ref="A16:I16"/>
    <mergeCell ref="F26:G26"/>
    <mergeCell ref="A28:B28"/>
    <mergeCell ref="C26:D26"/>
    <mergeCell ref="H26:I26"/>
    <mergeCell ref="C28:D28"/>
    <mergeCell ref="A26:B26"/>
    <mergeCell ref="A20:I20"/>
    <mergeCell ref="A3:G3"/>
    <mergeCell ref="K9:K10"/>
    <mergeCell ref="K4:K5"/>
    <mergeCell ref="K6:K7"/>
    <mergeCell ref="H28:I28"/>
    <mergeCell ref="A10:I10"/>
    <mergeCell ref="A7:D7"/>
    <mergeCell ref="F7:G7"/>
    <mergeCell ref="H7:I7"/>
    <mergeCell ref="A4:I4"/>
    <mergeCell ref="K12:K13"/>
    <mergeCell ref="K15:K16"/>
    <mergeCell ref="K18:K19"/>
    <mergeCell ref="K21:K24"/>
    <mergeCell ref="F28:G28"/>
    <mergeCell ref="A19:I19"/>
    <mergeCell ref="M18:M19"/>
    <mergeCell ref="M21:M24"/>
    <mergeCell ref="M4:M5"/>
    <mergeCell ref="M6:M7"/>
    <mergeCell ref="M9:M10"/>
    <mergeCell ref="M12:M13"/>
    <mergeCell ref="M15:M16"/>
  </mergeCells>
  <conditionalFormatting sqref="A4:I4">
    <cfRule type="notContainsBlanks" dxfId="426" priority="30">
      <formula>LEN(TRIM(A4))&gt;0</formula>
    </cfRule>
  </conditionalFormatting>
  <conditionalFormatting sqref="A7:D7">
    <cfRule type="notContainsBlanks" dxfId="425" priority="29">
      <formula>LEN(TRIM(A7))&gt;0</formula>
    </cfRule>
  </conditionalFormatting>
  <conditionalFormatting sqref="A13:I13">
    <cfRule type="notContainsBlanks" dxfId="424" priority="27">
      <formula>LEN(TRIM(A13))&gt;0</formula>
    </cfRule>
    <cfRule type="notContainsBlanks" priority="28">
      <formula>LEN(TRIM(A13))&gt;0</formula>
    </cfRule>
  </conditionalFormatting>
  <conditionalFormatting sqref="A10:I10">
    <cfRule type="notContainsBlanks" dxfId="423" priority="26">
      <formula>LEN(TRIM(A10))&gt;0</formula>
    </cfRule>
  </conditionalFormatting>
  <conditionalFormatting sqref="A16:I16">
    <cfRule type="notContainsBlanks" dxfId="422" priority="24">
      <formula>LEN(TRIM(A16))&gt;0</formula>
    </cfRule>
    <cfRule type="notContainsBlanks" priority="25">
      <formula>LEN(TRIM(A16))&gt;0</formula>
    </cfRule>
  </conditionalFormatting>
  <conditionalFormatting sqref="A19:I19">
    <cfRule type="notContainsBlanks" dxfId="421" priority="22">
      <formula>LEN(TRIM(A19))&gt;0</formula>
    </cfRule>
    <cfRule type="notContainsBlanks" priority="23">
      <formula>LEN(TRIM(A19))&gt;0</formula>
    </cfRule>
  </conditionalFormatting>
  <conditionalFormatting sqref="A22">
    <cfRule type="notContainsBlanks" dxfId="420" priority="21">
      <formula>LEN(TRIM(A22))&gt;0</formula>
    </cfRule>
  </conditionalFormatting>
  <conditionalFormatting sqref="C22">
    <cfRule type="notContainsBlanks" dxfId="419" priority="17">
      <formula>LEN(TRIM(C22))&gt;0</formula>
    </cfRule>
  </conditionalFormatting>
  <conditionalFormatting sqref="F22">
    <cfRule type="notContainsBlanks" dxfId="418" priority="16">
      <formula>LEN(TRIM(F22))&gt;0</formula>
    </cfRule>
  </conditionalFormatting>
  <conditionalFormatting sqref="H22">
    <cfRule type="notContainsBlanks" dxfId="417" priority="15">
      <formula>LEN(TRIM(H22))&gt;0</formula>
    </cfRule>
  </conditionalFormatting>
  <conditionalFormatting sqref="F7:G7">
    <cfRule type="notContainsBlanks" dxfId="416" priority="12">
      <formula>LEN(TRIM(F7))&gt;0</formula>
    </cfRule>
  </conditionalFormatting>
  <conditionalFormatting sqref="C26:D26">
    <cfRule type="notContainsBlanks" dxfId="415" priority="11">
      <formula>LEN(TRIM(C26))&gt;0</formula>
    </cfRule>
  </conditionalFormatting>
  <conditionalFormatting sqref="C28:D28">
    <cfRule type="notContainsBlanks" dxfId="414" priority="4">
      <formula>LEN(TRIM(C28))&gt;0</formula>
    </cfRule>
  </conditionalFormatting>
  <conditionalFormatting sqref="H26:I26">
    <cfRule type="notContainsBlanks" dxfId="413" priority="3">
      <formula>LEN(TRIM(H26))&gt;0</formula>
    </cfRule>
  </conditionalFormatting>
  <conditionalFormatting sqref="H28:I28">
    <cfRule type="notContainsBlanks" dxfId="412" priority="2">
      <formula>LEN(TRIM(H28))&gt;0</formula>
    </cfRule>
  </conditionalFormatting>
  <dataValidations xWindow="1728" yWindow="734" count="7">
    <dataValidation type="textLength" operator="lessThanOrEqual" allowBlank="1" errorTitle="Memeber states" error="Please choose from the drop down menu." sqref="A7" xr:uid="{00000000-0002-0000-0200-000000000000}">
      <formula1>30</formula1>
    </dataValidation>
    <dataValidation allowBlank="1" errorTitle="Memeber states" error="Please choose from the drop down menu." promptTitle="Location" prompt="Please choose the country where your organisation is registered." sqref="A10:I10" xr:uid="{00000000-0002-0000-0200-000001000000}"/>
    <dataValidation type="textLength" operator="lessThanOrEqual" allowBlank="1" showInputMessage="1" showErrorMessage="1" sqref="A4:I4" xr:uid="{00000000-0002-0000-0200-000002000000}">
      <formula1>200</formula1>
    </dataValidation>
    <dataValidation type="list" allowBlank="1" showInputMessage="1" showErrorMessage="1" errorTitle="Roll down cell!" error="Please choose from the drop down menu." promptTitle="Priority axes" prompt="Please choose your Priority axis." sqref="A13:I13" xr:uid="{00000000-0002-0000-0200-000003000000}">
      <formula1>PrAxList</formula1>
    </dataValidation>
    <dataValidation type="list" allowBlank="1" showInputMessage="1" showErrorMessage="1" sqref="A22 F22" xr:uid="{00000000-0002-0000-0200-000004000000}">
      <formula1>Month</formula1>
    </dataValidation>
    <dataValidation type="list" allowBlank="1" showInputMessage="1" showErrorMessage="1" sqref="C22 H22" xr:uid="{00000000-0002-0000-0200-000005000000}">
      <formula1>Year</formula1>
    </dataValidation>
    <dataValidation type="list" allowBlank="1" showInputMessage="1" showErrorMessage="1" sqref="A16:I16" xr:uid="{00000000-0002-0000-0200-000006000000}">
      <formula1>INDIRECT(VLOOKUP($A$13,PrAxLookup,2,0)&amp;"List")</formula1>
    </dataValidation>
  </dataValidations>
  <pageMargins left="0.7" right="0.7" top="0.75" bottom="0.75" header="0.3" footer="0.3"/>
  <pageSetup paperSize="9" scale="92" orientation="portrait" r:id="rId2"/>
  <headerFooter>
    <oddFooter>&amp;C&amp;F&amp;R&amp;P</oddFooter>
  </headerFooter>
  <extLst>
    <ext xmlns:x14="http://schemas.microsoft.com/office/spreadsheetml/2009/9/main" uri="{CCE6A557-97BC-4b89-ADB6-D9C93CAAB3DF}">
      <x14:dataValidations xmlns:xm="http://schemas.microsoft.com/office/excel/2006/main" xWindow="1728" yWindow="734" count="1">
        <x14:dataValidation type="list" allowBlank="1" showInputMessage="1" showErrorMessage="1" xr:uid="{00000000-0002-0000-0200-000007000000}">
          <x14:formula1>
            <xm:f>'Hidden data'!$A$165:$A$188</xm:f>
          </x14:formula1>
          <xm:sqref>A19:I19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3"/>
  <dimension ref="A1:E13"/>
  <sheetViews>
    <sheetView showGridLines="0" view="pageBreakPreview" zoomScaleNormal="115" zoomScaleSheetLayoutView="100" workbookViewId="0">
      <selection activeCell="A13" sqref="A13:D13"/>
    </sheetView>
  </sheetViews>
  <sheetFormatPr defaultColWidth="9" defaultRowHeight="14.25" x14ac:dyDescent="0.2"/>
  <cols>
    <col min="1" max="1" width="87.25" style="78" customWidth="1"/>
    <col min="2" max="2" width="1.625" customWidth="1"/>
    <col min="3" max="3" width="30.625" customWidth="1"/>
    <col min="4" max="4" width="1.75" customWidth="1"/>
    <col min="5" max="5" width="30.625" customWidth="1"/>
  </cols>
  <sheetData>
    <row r="1" spans="1:5" ht="30" customHeight="1" x14ac:dyDescent="0.2">
      <c r="A1" s="1" t="s">
        <v>374</v>
      </c>
      <c r="C1" s="456" t="s">
        <v>190</v>
      </c>
      <c r="E1" s="456" t="s">
        <v>541</v>
      </c>
    </row>
    <row r="2" spans="1:5" ht="10.9" customHeight="1" x14ac:dyDescent="0.2">
      <c r="C2" s="457"/>
      <c r="E2" s="457"/>
    </row>
    <row r="3" spans="1:5" ht="24.6" customHeight="1" thickBot="1" x14ac:dyDescent="0.25">
      <c r="A3" s="83" t="s">
        <v>789</v>
      </c>
      <c r="C3" s="458"/>
      <c r="E3" s="458"/>
    </row>
    <row r="4" spans="1:5" ht="20.100000000000001" customHeight="1" x14ac:dyDescent="0.2">
      <c r="A4" s="266" t="str">
        <f>CONCATENATE(LEN(A5), "/2000")</f>
        <v>0/2000</v>
      </c>
    </row>
    <row r="5" spans="1:5" ht="303.60000000000002" customHeight="1" x14ac:dyDescent="0.2">
      <c r="A5" s="255"/>
      <c r="C5" s="459" t="s">
        <v>459</v>
      </c>
      <c r="E5" s="459" t="s">
        <v>574</v>
      </c>
    </row>
    <row r="6" spans="1:5" ht="6" customHeight="1" x14ac:dyDescent="0.2">
      <c r="C6" s="460"/>
      <c r="E6" s="460"/>
    </row>
    <row r="7" spans="1:5" ht="20.100000000000001" customHeight="1" x14ac:dyDescent="0.2">
      <c r="A7" s="83" t="s">
        <v>791</v>
      </c>
      <c r="C7" s="461"/>
      <c r="E7" s="461"/>
    </row>
    <row r="8" spans="1:5" ht="20.100000000000001" customHeight="1" x14ac:dyDescent="0.2">
      <c r="A8" s="266" t="str">
        <f>CONCATENATE(LEN(A9), "/2000")</f>
        <v>0/2000</v>
      </c>
      <c r="C8" s="194"/>
      <c r="E8" s="194"/>
    </row>
    <row r="9" spans="1:5" ht="306" customHeight="1" x14ac:dyDescent="0.2">
      <c r="A9" s="255"/>
      <c r="C9" s="194"/>
      <c r="E9" s="194"/>
    </row>
    <row r="10" spans="1:5" ht="6" customHeight="1" x14ac:dyDescent="0.2"/>
    <row r="11" spans="1:5" ht="20.100000000000001" customHeight="1" x14ac:dyDescent="0.2">
      <c r="A11" s="83" t="s">
        <v>790</v>
      </c>
    </row>
    <row r="12" spans="1:5" ht="20.100000000000001" customHeight="1" x14ac:dyDescent="0.2">
      <c r="A12" s="266" t="str">
        <f>CONCATENATE(LEN(A13), "/2000")</f>
        <v>0/2000</v>
      </c>
    </row>
    <row r="13" spans="1:5" ht="307.89999999999998" customHeight="1" x14ac:dyDescent="0.2">
      <c r="A13" s="255"/>
      <c r="C13" s="195"/>
      <c r="E13" s="195"/>
    </row>
  </sheetData>
  <sheetProtection password="AAD1" sheet="1" objects="1" scenarios="1" selectLockedCells="1"/>
  <customSheetViews>
    <customSheetView guid="{9B195D69-7D5B-406D-87D2-41910A2F61D3}" scale="85" showGridLines="0" topLeftCell="A4">
      <selection activeCell="A4" sqref="A4:I4"/>
      <colBreaks count="1" manualBreakCount="1">
        <brk id="9" max="1048575" man="1"/>
      </colBreaks>
      <pageMargins left="0.7" right="0.7" top="0.75" bottom="0.75" header="0.3" footer="0.3"/>
      <pageSetup paperSize="9" scale="90" orientation="portrait" r:id="rId1"/>
    </customSheetView>
  </customSheetViews>
  <mergeCells count="4">
    <mergeCell ref="C1:C3"/>
    <mergeCell ref="C5:C7"/>
    <mergeCell ref="E1:E3"/>
    <mergeCell ref="E5:E7"/>
  </mergeCells>
  <conditionalFormatting sqref="A5 A9 A13">
    <cfRule type="notContainsBlanks" dxfId="411" priority="5">
      <formula>LEN(TRIM(A5))&gt;0</formula>
    </cfRule>
  </conditionalFormatting>
  <dataValidations count="1">
    <dataValidation type="textLength" operator="lessThanOrEqual" allowBlank="1" showInputMessage="1" showErrorMessage="1" errorTitle="Character limit!" error="Please type no more than 2000 characters." sqref="A13 A5 A9" xr:uid="{00000000-0002-0000-0300-000000000000}">
      <formula1>2000</formula1>
    </dataValidation>
  </dataValidations>
  <pageMargins left="0.70866141732283472" right="0.70866141732283472" top="0.74803149606299213" bottom="0.74803149606299213" header="0.31496062992125984" footer="0.31496062992125984"/>
  <pageSetup paperSize="9" scale="90" fitToHeight="0" orientation="portrait" r:id="rId2"/>
  <headerFooter>
    <oddFooter>&amp;C&amp;F&amp;R&amp;P</oddFooter>
  </headerFooter>
  <rowBreaks count="2" manualBreakCount="2">
    <brk id="10" man="1"/>
    <brk id="13" max="2"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unka4"/>
  <dimension ref="A1:M72"/>
  <sheetViews>
    <sheetView showGridLines="0" view="pageBreakPreview" topLeftCell="A13" zoomScaleNormal="115" zoomScaleSheetLayoutView="100" workbookViewId="0">
      <selection activeCell="F29" sqref="F29:I29"/>
    </sheetView>
  </sheetViews>
  <sheetFormatPr defaultColWidth="9" defaultRowHeight="14.25" x14ac:dyDescent="0.2"/>
  <cols>
    <col min="1" max="4" width="9.625" customWidth="1"/>
    <col min="5" max="5" width="1.625" customWidth="1"/>
    <col min="6" max="8" width="9.625" customWidth="1"/>
    <col min="9" max="9" width="12.25" customWidth="1"/>
    <col min="10" max="10" width="1.625" customWidth="1"/>
    <col min="11" max="11" width="35.625" customWidth="1"/>
    <col min="12" max="12" width="1.625" customWidth="1"/>
    <col min="13" max="13" width="37.25" customWidth="1"/>
  </cols>
  <sheetData>
    <row r="1" spans="1:13" s="106" customFormat="1" ht="32.450000000000003" customHeight="1" thickBot="1" x14ac:dyDescent="0.25">
      <c r="A1" s="488" t="s">
        <v>460</v>
      </c>
      <c r="B1" s="488"/>
      <c r="C1" s="488"/>
      <c r="D1" s="488"/>
      <c r="E1" s="488"/>
      <c r="F1" s="488"/>
      <c r="G1" s="488"/>
      <c r="H1" s="488"/>
      <c r="I1" s="74" t="str">
        <f>'Hidden data'!B211</f>
        <v xml:space="preserve">VP - </v>
      </c>
      <c r="K1" s="56" t="s">
        <v>189</v>
      </c>
      <c r="M1" s="56" t="s">
        <v>542</v>
      </c>
    </row>
    <row r="2" spans="1:13" ht="6" customHeight="1" thickBot="1" x14ac:dyDescent="0.25">
      <c r="A2" s="17"/>
      <c r="B2" s="17"/>
      <c r="C2" s="17"/>
      <c r="D2" s="17"/>
      <c r="E2" s="17"/>
      <c r="F2" s="17"/>
      <c r="G2" s="17"/>
      <c r="H2" s="17"/>
      <c r="I2" s="17"/>
    </row>
    <row r="3" spans="1:13" ht="27.6" customHeight="1" thickBot="1" x14ac:dyDescent="0.25">
      <c r="A3" s="432" t="s">
        <v>504</v>
      </c>
      <c r="B3" s="433"/>
      <c r="C3" s="433"/>
      <c r="D3" s="433"/>
      <c r="E3" s="433"/>
      <c r="F3" s="433"/>
      <c r="G3" s="433"/>
      <c r="H3" s="196">
        <f>LEN(A4)</f>
        <v>0</v>
      </c>
      <c r="I3" s="20" t="s">
        <v>130</v>
      </c>
      <c r="K3" s="464" t="s">
        <v>609</v>
      </c>
      <c r="M3" s="464" t="s">
        <v>608</v>
      </c>
    </row>
    <row r="4" spans="1:13" ht="39.75" customHeight="1" thickBot="1" x14ac:dyDescent="0.25">
      <c r="A4" s="490"/>
      <c r="B4" s="491"/>
      <c r="C4" s="491"/>
      <c r="D4" s="491"/>
      <c r="E4" s="491"/>
      <c r="F4" s="491"/>
      <c r="G4" s="491"/>
      <c r="H4" s="491"/>
      <c r="I4" s="492"/>
      <c r="K4" s="464"/>
      <c r="M4" s="464"/>
    </row>
    <row r="5" spans="1:13" ht="6" customHeight="1" thickBot="1" x14ac:dyDescent="0.25">
      <c r="A5" s="45"/>
      <c r="B5" s="45"/>
      <c r="C5" s="45"/>
      <c r="D5" s="45"/>
      <c r="F5" s="21"/>
      <c r="G5" s="21"/>
      <c r="H5" s="21"/>
      <c r="I5" s="21"/>
    </row>
    <row r="6" spans="1:13" ht="23.45" customHeight="1" thickBot="1" x14ac:dyDescent="0.25">
      <c r="A6" s="496" t="s">
        <v>396</v>
      </c>
      <c r="B6" s="497"/>
      <c r="C6" s="46">
        <f>LEN(A7)</f>
        <v>0</v>
      </c>
      <c r="D6" s="47" t="s">
        <v>131</v>
      </c>
      <c r="F6" s="22" t="s">
        <v>224</v>
      </c>
      <c r="G6" s="23"/>
      <c r="H6" s="24"/>
      <c r="I6" s="25"/>
      <c r="K6" s="464" t="s">
        <v>458</v>
      </c>
      <c r="M6" s="464" t="s">
        <v>878</v>
      </c>
    </row>
    <row r="7" spans="1:13" ht="20.100000000000001" customHeight="1" thickBot="1" x14ac:dyDescent="0.25">
      <c r="A7" s="493"/>
      <c r="B7" s="494"/>
      <c r="C7" s="494"/>
      <c r="D7" s="495"/>
      <c r="F7" s="438"/>
      <c r="G7" s="438"/>
      <c r="H7" s="438"/>
      <c r="I7" s="438"/>
      <c r="K7" s="464"/>
      <c r="M7" s="464"/>
    </row>
    <row r="8" spans="1:13" ht="15.75" customHeight="1" thickBot="1" x14ac:dyDescent="0.25">
      <c r="K8" s="464"/>
      <c r="M8" s="464"/>
    </row>
    <row r="9" spans="1:13" ht="20.100000000000001" customHeight="1" thickBot="1" x14ac:dyDescent="0.25">
      <c r="A9" s="157" t="s">
        <v>397</v>
      </c>
      <c r="B9" s="142"/>
      <c r="C9" s="142"/>
      <c r="D9" s="142"/>
      <c r="E9" s="84"/>
      <c r="F9" s="142"/>
      <c r="G9" s="142"/>
      <c r="H9" s="142"/>
      <c r="I9" s="158"/>
      <c r="K9" s="464"/>
      <c r="M9" s="464"/>
    </row>
    <row r="10" spans="1:13" s="28" customFormat="1" ht="15" customHeight="1" thickBot="1" x14ac:dyDescent="0.25">
      <c r="A10" s="177" t="s">
        <v>398</v>
      </c>
      <c r="B10" s="178"/>
      <c r="C10" s="178"/>
      <c r="D10" s="179"/>
      <c r="E10" s="180"/>
      <c r="F10" s="177" t="s">
        <v>399</v>
      </c>
      <c r="G10" s="178"/>
      <c r="H10" s="178"/>
      <c r="I10" s="179"/>
      <c r="K10" s="464"/>
      <c r="M10" s="464"/>
    </row>
    <row r="11" spans="1:13" ht="20.100000000000001" customHeight="1" thickBot="1" x14ac:dyDescent="0.25">
      <c r="A11" s="445"/>
      <c r="B11" s="446"/>
      <c r="C11" s="446"/>
      <c r="D11" s="447"/>
      <c r="E11" s="78"/>
      <c r="F11" s="445"/>
      <c r="G11" s="446"/>
      <c r="H11" s="446"/>
      <c r="I11" s="447"/>
      <c r="K11" s="464"/>
      <c r="M11" s="464"/>
    </row>
    <row r="12" spans="1:13" ht="15" customHeight="1" thickBot="1" x14ac:dyDescent="0.25">
      <c r="A12" s="181" t="s">
        <v>400</v>
      </c>
      <c r="B12" s="182"/>
      <c r="C12" s="182"/>
      <c r="D12" s="183"/>
      <c r="E12" s="78"/>
      <c r="F12" s="181" t="s">
        <v>401</v>
      </c>
      <c r="G12" s="182"/>
      <c r="H12" s="182"/>
      <c r="I12" s="183"/>
    </row>
    <row r="13" spans="1:13" ht="20.100000000000001" customHeight="1" thickBot="1" x14ac:dyDescent="0.25">
      <c r="A13" s="438"/>
      <c r="B13" s="438"/>
      <c r="C13" s="438"/>
      <c r="D13" s="438"/>
      <c r="E13" s="78"/>
      <c r="F13" s="462"/>
      <c r="G13" s="462"/>
      <c r="H13" s="462"/>
      <c r="I13" s="462"/>
      <c r="K13" s="464" t="s">
        <v>578</v>
      </c>
      <c r="M13" s="464" t="s">
        <v>552</v>
      </c>
    </row>
    <row r="14" spans="1:13" ht="15" customHeight="1" thickBot="1" x14ac:dyDescent="0.25">
      <c r="A14" s="184" t="s">
        <v>402</v>
      </c>
      <c r="B14" s="185"/>
      <c r="C14" s="185"/>
      <c r="D14" s="186"/>
      <c r="E14" s="78"/>
      <c r="F14" s="187" t="s">
        <v>222</v>
      </c>
      <c r="G14" s="188"/>
      <c r="H14" s="188"/>
      <c r="I14" s="189"/>
      <c r="K14" s="464"/>
      <c r="M14" s="464"/>
    </row>
    <row r="15" spans="1:13" ht="20.100000000000001" customHeight="1" thickBot="1" x14ac:dyDescent="0.25">
      <c r="A15" s="438"/>
      <c r="B15" s="438"/>
      <c r="C15" s="438"/>
      <c r="D15" s="438"/>
      <c r="F15" s="438"/>
      <c r="G15" s="438"/>
      <c r="H15" s="438"/>
      <c r="I15" s="438"/>
      <c r="K15" s="464"/>
      <c r="M15" s="464"/>
    </row>
    <row r="16" spans="1:13" ht="6" customHeight="1" thickBot="1" x14ac:dyDescent="0.25">
      <c r="A16" s="21"/>
      <c r="B16" s="21"/>
      <c r="C16" s="21"/>
      <c r="D16" s="21"/>
      <c r="F16" s="21"/>
      <c r="G16" s="21"/>
      <c r="H16" s="21"/>
      <c r="I16" s="21"/>
      <c r="K16" s="464"/>
      <c r="M16" s="464"/>
    </row>
    <row r="17" spans="1:13" ht="20.100000000000001" customHeight="1" thickBot="1" x14ac:dyDescent="0.25">
      <c r="A17" s="83" t="s">
        <v>780</v>
      </c>
      <c r="B17" s="84"/>
      <c r="C17" s="84"/>
      <c r="D17" s="84"/>
      <c r="E17" s="84"/>
      <c r="F17" s="84"/>
      <c r="G17" s="84"/>
      <c r="H17" s="84"/>
      <c r="I17" s="156"/>
      <c r="K17" s="464"/>
      <c r="M17" s="464"/>
    </row>
    <row r="18" spans="1:13" s="28" customFormat="1" ht="15" customHeight="1" thickBot="1" x14ac:dyDescent="0.25">
      <c r="A18" s="177" t="s">
        <v>398</v>
      </c>
      <c r="B18" s="178"/>
      <c r="C18" s="178"/>
      <c r="D18" s="179"/>
      <c r="E18" s="180"/>
      <c r="F18" s="177" t="s">
        <v>399</v>
      </c>
      <c r="G18" s="178"/>
      <c r="H18" s="178"/>
      <c r="I18" s="179"/>
      <c r="K18" s="464"/>
      <c r="M18" s="464"/>
    </row>
    <row r="19" spans="1:13" ht="19.5" customHeight="1" thickBot="1" x14ac:dyDescent="0.25">
      <c r="A19" s="445"/>
      <c r="B19" s="446"/>
      <c r="C19" s="446"/>
      <c r="D19" s="447"/>
      <c r="E19" s="78"/>
      <c r="F19" s="445"/>
      <c r="G19" s="446"/>
      <c r="H19" s="446"/>
      <c r="I19" s="447"/>
      <c r="K19" s="464"/>
      <c r="M19" s="464"/>
    </row>
    <row r="20" spans="1:13" ht="15" customHeight="1" thickBot="1" x14ac:dyDescent="0.25">
      <c r="A20" s="181" t="s">
        <v>400</v>
      </c>
      <c r="B20" s="182"/>
      <c r="C20" s="182"/>
      <c r="D20" s="183"/>
      <c r="E20" s="78"/>
      <c r="F20" s="181" t="s">
        <v>401</v>
      </c>
      <c r="G20" s="182"/>
      <c r="H20" s="182"/>
      <c r="I20" s="183"/>
      <c r="K20" s="464"/>
      <c r="M20" s="464"/>
    </row>
    <row r="21" spans="1:13" ht="19.5" customHeight="1" thickBot="1" x14ac:dyDescent="0.25">
      <c r="A21" s="438"/>
      <c r="B21" s="438"/>
      <c r="C21" s="438"/>
      <c r="D21" s="438"/>
      <c r="E21" s="78"/>
      <c r="F21" s="462"/>
      <c r="G21" s="462"/>
      <c r="H21" s="462"/>
      <c r="I21" s="462"/>
      <c r="K21" s="464"/>
      <c r="M21" s="464"/>
    </row>
    <row r="22" spans="1:13" ht="15" customHeight="1" thickBot="1" x14ac:dyDescent="0.25">
      <c r="A22" s="184" t="s">
        <v>402</v>
      </c>
      <c r="B22" s="185"/>
      <c r="C22" s="185"/>
      <c r="D22" s="186"/>
      <c r="E22" s="78"/>
      <c r="F22" s="187" t="s">
        <v>222</v>
      </c>
      <c r="G22" s="188"/>
      <c r="H22" s="188"/>
      <c r="I22" s="189"/>
    </row>
    <row r="23" spans="1:13" ht="20.100000000000001" customHeight="1" thickBot="1" x14ac:dyDescent="0.25">
      <c r="A23" s="438"/>
      <c r="B23" s="438"/>
      <c r="C23" s="438"/>
      <c r="D23" s="438"/>
      <c r="E23" s="78"/>
      <c r="F23" s="438"/>
      <c r="G23" s="438"/>
      <c r="H23" s="438"/>
      <c r="I23" s="438"/>
      <c r="K23" s="465" t="s">
        <v>610</v>
      </c>
      <c r="L23" s="78"/>
      <c r="M23" s="465" t="s">
        <v>611</v>
      </c>
    </row>
    <row r="24" spans="1:13" ht="6" customHeight="1" thickBot="1" x14ac:dyDescent="0.25">
      <c r="K24" s="465"/>
      <c r="L24" s="78"/>
      <c r="M24" s="465"/>
    </row>
    <row r="25" spans="1:13" ht="27.6" customHeight="1" thickBot="1" x14ac:dyDescent="0.25">
      <c r="A25" s="83" t="s">
        <v>812</v>
      </c>
      <c r="B25" s="171"/>
      <c r="C25" s="171"/>
      <c r="D25" s="190"/>
      <c r="E25" s="94"/>
      <c r="F25" s="485" t="s">
        <v>741</v>
      </c>
      <c r="G25" s="486"/>
      <c r="H25" s="486"/>
      <c r="I25" s="487"/>
      <c r="K25" s="465"/>
      <c r="L25" s="78"/>
      <c r="M25" s="465"/>
    </row>
    <row r="26" spans="1:13" ht="30" customHeight="1" thickBot="1" x14ac:dyDescent="0.25">
      <c r="A26" s="462"/>
      <c r="B26" s="462"/>
      <c r="C26" s="462"/>
      <c r="D26" s="462"/>
      <c r="F26" s="445"/>
      <c r="G26" s="446"/>
      <c r="H26" s="446"/>
      <c r="I26" s="447"/>
      <c r="K26" s="465"/>
      <c r="L26" s="78"/>
      <c r="M26" s="465"/>
    </row>
    <row r="27" spans="1:13" ht="6" customHeight="1" x14ac:dyDescent="0.2">
      <c r="F27" s="78"/>
      <c r="G27" s="78"/>
      <c r="H27" s="78"/>
      <c r="I27" s="78"/>
    </row>
    <row r="28" spans="1:13" ht="28.9" customHeight="1" thickBot="1" x14ac:dyDescent="0.25">
      <c r="A28" s="18" t="s">
        <v>811</v>
      </c>
      <c r="B28" s="19"/>
      <c r="C28" s="19"/>
      <c r="D28" s="26"/>
      <c r="F28" s="485" t="s">
        <v>742</v>
      </c>
      <c r="G28" s="486"/>
      <c r="H28" s="486"/>
      <c r="I28" s="487"/>
      <c r="K28" s="428" t="s">
        <v>615</v>
      </c>
      <c r="L28" s="28"/>
      <c r="M28" s="428" t="s">
        <v>612</v>
      </c>
    </row>
    <row r="29" spans="1:13" ht="30" customHeight="1" thickBot="1" x14ac:dyDescent="0.25">
      <c r="A29" s="462"/>
      <c r="B29" s="462"/>
      <c r="C29" s="462"/>
      <c r="D29" s="462"/>
      <c r="F29" s="482"/>
      <c r="G29" s="483"/>
      <c r="H29" s="483"/>
      <c r="I29" s="484"/>
      <c r="K29" s="429"/>
      <c r="L29" s="28"/>
      <c r="M29" s="429"/>
    </row>
    <row r="30" spans="1:13" ht="6" customHeight="1" x14ac:dyDescent="0.2">
      <c r="K30" s="429"/>
      <c r="L30" s="28"/>
      <c r="M30" s="429"/>
    </row>
    <row r="31" spans="1:13" ht="6" customHeight="1" x14ac:dyDescent="0.2">
      <c r="K31" s="429"/>
      <c r="L31" s="28"/>
      <c r="M31" s="429"/>
    </row>
    <row r="32" spans="1:13" s="78" customFormat="1" ht="20.100000000000001" customHeight="1" x14ac:dyDescent="0.2">
      <c r="A32" s="83" t="s">
        <v>810</v>
      </c>
      <c r="B32" s="84"/>
      <c r="C32" s="84"/>
      <c r="D32" s="84"/>
      <c r="E32" s="84"/>
      <c r="F32" s="84"/>
      <c r="G32" s="84"/>
      <c r="H32" s="84"/>
      <c r="I32" s="156"/>
      <c r="K32" s="429"/>
      <c r="L32" s="180"/>
      <c r="M32" s="429"/>
    </row>
    <row r="33" spans="1:13" s="78" customFormat="1" ht="15" customHeight="1" x14ac:dyDescent="0.2">
      <c r="A33" s="191" t="s">
        <v>407</v>
      </c>
      <c r="B33" s="184" t="s">
        <v>405</v>
      </c>
      <c r="C33" s="185"/>
      <c r="D33" s="186"/>
      <c r="F33" s="184" t="s">
        <v>406</v>
      </c>
      <c r="G33" s="185"/>
      <c r="H33" s="186"/>
      <c r="I33" s="191" t="s">
        <v>407</v>
      </c>
      <c r="K33" s="429"/>
      <c r="L33" s="180"/>
      <c r="M33" s="429"/>
    </row>
    <row r="34" spans="1:13" ht="20.100000000000001" customHeight="1" x14ac:dyDescent="0.2">
      <c r="A34" s="192"/>
      <c r="B34" s="462"/>
      <c r="C34" s="462"/>
      <c r="D34" s="462"/>
      <c r="E34" s="78"/>
      <c r="F34" s="462"/>
      <c r="G34" s="462"/>
      <c r="H34" s="462"/>
      <c r="I34" s="192"/>
      <c r="K34" s="430"/>
      <c r="L34" s="28"/>
      <c r="M34" s="430"/>
    </row>
    <row r="35" spans="1:13" ht="6" customHeight="1" thickBot="1" x14ac:dyDescent="0.25">
      <c r="A35" s="467"/>
      <c r="B35" s="467"/>
      <c r="C35" s="467"/>
      <c r="D35" s="467"/>
      <c r="E35" s="467"/>
      <c r="F35" s="467"/>
      <c r="G35" s="467"/>
      <c r="H35" s="467"/>
      <c r="I35" s="467"/>
      <c r="K35" s="230"/>
      <c r="L35" s="28"/>
      <c r="M35" s="228"/>
    </row>
    <row r="36" spans="1:13" ht="15" customHeight="1" x14ac:dyDescent="0.2">
      <c r="A36" s="184" t="s">
        <v>411</v>
      </c>
      <c r="B36" s="185"/>
      <c r="C36" s="185"/>
      <c r="D36" s="186"/>
      <c r="E36" s="78"/>
      <c r="F36" s="184" t="s">
        <v>410</v>
      </c>
      <c r="G36" s="185"/>
      <c r="H36" s="185"/>
      <c r="I36" s="186"/>
      <c r="K36" s="501"/>
      <c r="L36" s="28"/>
      <c r="M36" s="501"/>
    </row>
    <row r="37" spans="1:13" ht="20.100000000000001" customHeight="1" x14ac:dyDescent="0.2">
      <c r="A37" s="438"/>
      <c r="B37" s="438"/>
      <c r="C37" s="438"/>
      <c r="D37" s="438"/>
      <c r="E37" s="78"/>
      <c r="F37" s="462"/>
      <c r="G37" s="462"/>
      <c r="H37" s="462"/>
      <c r="I37" s="462"/>
      <c r="K37" s="502"/>
      <c r="L37" s="489"/>
      <c r="M37" s="502"/>
    </row>
    <row r="38" spans="1:13" ht="6" customHeight="1" x14ac:dyDescent="0.2">
      <c r="A38" s="78"/>
      <c r="B38" s="78"/>
      <c r="C38" s="78"/>
      <c r="D38" s="78"/>
      <c r="E38" s="78"/>
      <c r="F38" s="78"/>
      <c r="G38" s="78"/>
      <c r="H38" s="78"/>
      <c r="I38" s="78"/>
      <c r="K38" s="502"/>
      <c r="L38" s="489"/>
      <c r="M38" s="502"/>
    </row>
    <row r="39" spans="1:13" ht="15" customHeight="1" thickBot="1" x14ac:dyDescent="0.25">
      <c r="A39" s="184" t="s">
        <v>409</v>
      </c>
      <c r="B39" s="185"/>
      <c r="C39" s="185"/>
      <c r="D39" s="186"/>
      <c r="E39" s="78"/>
      <c r="F39" s="184" t="s">
        <v>223</v>
      </c>
      <c r="G39" s="185"/>
      <c r="H39" s="185"/>
      <c r="I39" s="186"/>
      <c r="K39" s="503"/>
      <c r="L39" s="489"/>
      <c r="M39" s="503"/>
    </row>
    <row r="40" spans="1:13" ht="20.100000000000001" customHeight="1" x14ac:dyDescent="0.2">
      <c r="A40" s="462"/>
      <c r="B40" s="462"/>
      <c r="C40" s="462"/>
      <c r="D40" s="462"/>
      <c r="E40" s="78"/>
      <c r="F40" s="463"/>
      <c r="G40" s="462"/>
      <c r="H40" s="462"/>
      <c r="I40" s="462"/>
      <c r="K40" s="28"/>
      <c r="L40" s="489"/>
      <c r="M40" s="28"/>
    </row>
    <row r="41" spans="1:13" ht="6" customHeight="1" thickBot="1" x14ac:dyDescent="0.25">
      <c r="A41" s="78"/>
      <c r="B41" s="78"/>
      <c r="C41" s="78"/>
      <c r="D41" s="78"/>
      <c r="E41" s="78"/>
      <c r="F41" s="78"/>
      <c r="G41" s="78"/>
      <c r="H41" s="78"/>
      <c r="I41" s="78"/>
      <c r="K41" s="28"/>
      <c r="L41" s="489"/>
      <c r="M41" s="28"/>
    </row>
    <row r="42" spans="1:13" ht="20.100000000000001" customHeight="1" thickBot="1" x14ac:dyDescent="0.25">
      <c r="A42" s="83" t="s">
        <v>408</v>
      </c>
      <c r="B42" s="84"/>
      <c r="C42" s="84"/>
      <c r="D42" s="84"/>
      <c r="E42" s="84"/>
      <c r="F42" s="84"/>
      <c r="G42" s="84"/>
      <c r="H42" s="84"/>
      <c r="I42" s="156"/>
      <c r="K42" s="464" t="s">
        <v>216</v>
      </c>
      <c r="L42" s="489"/>
      <c r="M42" s="464" t="s">
        <v>579</v>
      </c>
    </row>
    <row r="43" spans="1:13" ht="15" customHeight="1" thickBot="1" x14ac:dyDescent="0.25">
      <c r="A43" s="191" t="s">
        <v>407</v>
      </c>
      <c r="B43" s="184" t="s">
        <v>405</v>
      </c>
      <c r="C43" s="185"/>
      <c r="D43" s="186"/>
      <c r="E43" s="78"/>
      <c r="F43" s="184" t="s">
        <v>406</v>
      </c>
      <c r="G43" s="185"/>
      <c r="H43" s="186"/>
      <c r="I43" s="191" t="s">
        <v>407</v>
      </c>
      <c r="K43" s="464"/>
      <c r="L43" s="489"/>
      <c r="M43" s="464"/>
    </row>
    <row r="44" spans="1:13" ht="20.100000000000001" customHeight="1" thickBot="1" x14ac:dyDescent="0.25">
      <c r="A44" s="192"/>
      <c r="B44" s="462"/>
      <c r="C44" s="462"/>
      <c r="D44" s="462"/>
      <c r="E44" s="78"/>
      <c r="F44" s="462"/>
      <c r="G44" s="462"/>
      <c r="H44" s="462"/>
      <c r="I44" s="192"/>
      <c r="K44" s="464"/>
      <c r="L44" s="489"/>
      <c r="M44" s="464"/>
    </row>
    <row r="45" spans="1:13" ht="6" customHeight="1" thickBot="1" x14ac:dyDescent="0.25">
      <c r="A45" s="467"/>
      <c r="B45" s="467"/>
      <c r="C45" s="467"/>
      <c r="D45" s="467"/>
      <c r="E45" s="467"/>
      <c r="F45" s="467"/>
      <c r="G45" s="467"/>
      <c r="H45" s="467"/>
      <c r="I45" s="467"/>
      <c r="K45" s="464"/>
      <c r="L45" s="489"/>
      <c r="M45" s="464"/>
    </row>
    <row r="46" spans="1:13" ht="15" customHeight="1" thickBot="1" x14ac:dyDescent="0.25">
      <c r="A46" s="184" t="s">
        <v>411</v>
      </c>
      <c r="B46" s="185"/>
      <c r="C46" s="185"/>
      <c r="D46" s="186"/>
      <c r="E46" s="78"/>
      <c r="F46" s="184" t="s">
        <v>410</v>
      </c>
      <c r="G46" s="185"/>
      <c r="H46" s="185"/>
      <c r="I46" s="186"/>
      <c r="K46" s="464"/>
      <c r="L46" s="28"/>
      <c r="M46" s="464"/>
    </row>
    <row r="47" spans="1:13" ht="20.100000000000001" customHeight="1" thickBot="1" x14ac:dyDescent="0.25">
      <c r="A47" s="438"/>
      <c r="B47" s="438"/>
      <c r="C47" s="438"/>
      <c r="D47" s="438"/>
      <c r="E47" s="78"/>
      <c r="F47" s="462"/>
      <c r="G47" s="462"/>
      <c r="H47" s="462"/>
      <c r="I47" s="462"/>
      <c r="K47" s="464"/>
      <c r="L47" s="28"/>
      <c r="M47" s="464"/>
    </row>
    <row r="48" spans="1:13" ht="6" customHeight="1" thickBot="1" x14ac:dyDescent="0.25">
      <c r="A48" s="78"/>
      <c r="B48" s="78"/>
      <c r="C48" s="78"/>
      <c r="D48" s="78"/>
      <c r="E48" s="78"/>
      <c r="F48" s="78"/>
      <c r="G48" s="78"/>
      <c r="H48" s="78"/>
      <c r="I48" s="78"/>
      <c r="K48" s="464"/>
      <c r="L48" s="28"/>
      <c r="M48" s="464"/>
    </row>
    <row r="49" spans="1:13" ht="15" customHeight="1" thickBot="1" x14ac:dyDescent="0.25">
      <c r="A49" s="184" t="s">
        <v>409</v>
      </c>
      <c r="B49" s="185"/>
      <c r="C49" s="185"/>
      <c r="D49" s="186"/>
      <c r="E49" s="78"/>
      <c r="F49" s="184" t="s">
        <v>223</v>
      </c>
      <c r="G49" s="185"/>
      <c r="H49" s="185"/>
      <c r="I49" s="186"/>
      <c r="K49" s="464"/>
      <c r="L49" s="28"/>
      <c r="M49" s="464"/>
    </row>
    <row r="50" spans="1:13" ht="20.100000000000001" customHeight="1" thickBot="1" x14ac:dyDescent="0.25">
      <c r="A50" s="462"/>
      <c r="B50" s="462"/>
      <c r="C50" s="462"/>
      <c r="D50" s="462"/>
      <c r="E50" s="78"/>
      <c r="F50" s="463"/>
      <c r="G50" s="462"/>
      <c r="H50" s="462"/>
      <c r="I50" s="462"/>
      <c r="K50" s="464"/>
      <c r="L50" s="28"/>
      <c r="M50" s="464"/>
    </row>
    <row r="51" spans="1:13" ht="6" customHeight="1" thickBot="1" x14ac:dyDescent="0.25">
      <c r="A51" s="94"/>
      <c r="B51" s="94"/>
      <c r="C51" s="94"/>
      <c r="D51" s="94"/>
      <c r="E51" s="94"/>
      <c r="F51" s="94"/>
      <c r="G51" s="94"/>
      <c r="H51" s="94"/>
      <c r="I51" s="94"/>
    </row>
    <row r="52" spans="1:13" ht="30" customHeight="1" thickBot="1" x14ac:dyDescent="0.25">
      <c r="A52" s="432" t="s">
        <v>607</v>
      </c>
      <c r="B52" s="433"/>
      <c r="C52" s="433"/>
      <c r="D52" s="433"/>
      <c r="E52" s="433"/>
      <c r="F52" s="433"/>
      <c r="G52" s="433"/>
      <c r="H52" s="196">
        <f>LEN(A53)</f>
        <v>0</v>
      </c>
      <c r="I52" s="229" t="s">
        <v>130</v>
      </c>
      <c r="K52" s="465" t="s">
        <v>614</v>
      </c>
      <c r="M52" s="465" t="s">
        <v>613</v>
      </c>
    </row>
    <row r="53" spans="1:13" ht="30" customHeight="1" thickBot="1" x14ac:dyDescent="0.25">
      <c r="A53" s="466"/>
      <c r="B53" s="466"/>
      <c r="C53" s="466"/>
      <c r="D53" s="466"/>
      <c r="E53" s="466"/>
      <c r="F53" s="466"/>
      <c r="G53" s="466"/>
      <c r="H53" s="466"/>
      <c r="I53" s="466"/>
      <c r="K53" s="465"/>
      <c r="M53" s="465"/>
    </row>
    <row r="54" spans="1:13" ht="6" customHeight="1" thickBot="1" x14ac:dyDescent="0.25">
      <c r="K54" s="465"/>
      <c r="M54" s="465"/>
    </row>
    <row r="55" spans="1:13" ht="20.100000000000001" customHeight="1" thickBot="1" x14ac:dyDescent="0.25">
      <c r="A55" s="83" t="s">
        <v>606</v>
      </c>
      <c r="B55" s="19"/>
      <c r="C55" s="19"/>
      <c r="D55" s="19"/>
      <c r="E55" s="19"/>
      <c r="F55" s="19"/>
      <c r="G55" s="19"/>
      <c r="H55" s="19"/>
      <c r="I55" s="26"/>
      <c r="K55" s="465"/>
      <c r="M55" s="465"/>
    </row>
    <row r="56" spans="1:13" s="28" customFormat="1" ht="15" customHeight="1" thickBot="1" x14ac:dyDescent="0.25">
      <c r="A56" s="177" t="s">
        <v>398</v>
      </c>
      <c r="B56" s="185"/>
      <c r="C56" s="185"/>
      <c r="D56" s="186"/>
      <c r="E56" s="180"/>
      <c r="F56" s="177" t="s">
        <v>399</v>
      </c>
      <c r="G56" s="185"/>
      <c r="H56" s="185"/>
      <c r="I56" s="186"/>
      <c r="K56" s="465"/>
      <c r="M56" s="465"/>
    </row>
    <row r="57" spans="1:13" ht="20.100000000000001" customHeight="1" thickBot="1" x14ac:dyDescent="0.25">
      <c r="A57" s="445"/>
      <c r="B57" s="446"/>
      <c r="C57" s="446"/>
      <c r="D57" s="447"/>
      <c r="E57" s="78"/>
      <c r="F57" s="445"/>
      <c r="G57" s="446"/>
      <c r="H57" s="446"/>
      <c r="I57" s="447"/>
      <c r="K57" s="465"/>
      <c r="M57" s="465"/>
    </row>
    <row r="58" spans="1:13" ht="15" customHeight="1" thickBot="1" x14ac:dyDescent="0.25">
      <c r="A58" s="181" t="s">
        <v>400</v>
      </c>
      <c r="B58" s="185"/>
      <c r="C58" s="185"/>
      <c r="D58" s="186"/>
      <c r="E58" s="78"/>
      <c r="F58" s="181" t="s">
        <v>401</v>
      </c>
      <c r="G58" s="185"/>
      <c r="H58" s="185"/>
      <c r="I58" s="186"/>
      <c r="K58" s="465"/>
      <c r="M58" s="465"/>
    </row>
    <row r="59" spans="1:13" ht="20.100000000000001" customHeight="1" thickBot="1" x14ac:dyDescent="0.25">
      <c r="A59" s="438"/>
      <c r="B59" s="438"/>
      <c r="C59" s="438"/>
      <c r="D59" s="438"/>
      <c r="E59" s="78"/>
      <c r="F59" s="462"/>
      <c r="G59" s="462"/>
      <c r="H59" s="462"/>
      <c r="I59" s="462"/>
      <c r="K59" s="465"/>
      <c r="M59" s="465"/>
    </row>
    <row r="60" spans="1:13" ht="15" customHeight="1" thickBot="1" x14ac:dyDescent="0.25">
      <c r="A60" s="184" t="s">
        <v>402</v>
      </c>
      <c r="B60" s="185"/>
      <c r="C60" s="185"/>
      <c r="D60" s="186"/>
      <c r="E60" s="78"/>
      <c r="F60" s="187" t="s">
        <v>222</v>
      </c>
      <c r="G60" s="188"/>
      <c r="H60" s="188"/>
      <c r="I60" s="189"/>
      <c r="K60" s="465"/>
      <c r="M60" s="465"/>
    </row>
    <row r="61" spans="1:13" ht="20.100000000000001" customHeight="1" thickBot="1" x14ac:dyDescent="0.25">
      <c r="A61" s="438"/>
      <c r="B61" s="438"/>
      <c r="C61" s="438"/>
      <c r="D61" s="438"/>
      <c r="E61" s="78"/>
      <c r="F61" s="438"/>
      <c r="G61" s="438"/>
      <c r="H61" s="438"/>
      <c r="I61" s="438"/>
      <c r="K61" s="465"/>
      <c r="M61" s="465"/>
    </row>
    <row r="62" spans="1:13" ht="6" customHeight="1" x14ac:dyDescent="0.2"/>
    <row r="63" spans="1:13" s="78" customFormat="1" ht="20.100000000000001" customHeight="1" x14ac:dyDescent="0.2">
      <c r="A63" s="83" t="s">
        <v>404</v>
      </c>
      <c r="B63" s="84"/>
      <c r="C63" s="84"/>
      <c r="D63" s="84"/>
      <c r="E63" s="84"/>
      <c r="F63" s="84"/>
      <c r="G63" s="84"/>
      <c r="H63" s="84"/>
      <c r="I63" s="156"/>
      <c r="K63"/>
      <c r="M63"/>
    </row>
    <row r="64" spans="1:13" ht="30" customHeight="1" thickBot="1" x14ac:dyDescent="0.25">
      <c r="A64" s="451" t="s">
        <v>753</v>
      </c>
      <c r="B64" s="472"/>
      <c r="C64" s="472"/>
      <c r="D64" s="472"/>
      <c r="E64" s="472"/>
      <c r="F64" s="472"/>
      <c r="G64" s="472"/>
      <c r="H64" s="29">
        <f>LEN(A65)</f>
        <v>0</v>
      </c>
      <c r="I64" s="30" t="s">
        <v>36</v>
      </c>
    </row>
    <row r="65" spans="1:13" s="31" customFormat="1" ht="166.15" customHeight="1" thickBot="1" x14ac:dyDescent="0.25">
      <c r="A65" s="468"/>
      <c r="B65" s="468"/>
      <c r="C65" s="468"/>
      <c r="D65" s="468"/>
      <c r="E65" s="468"/>
      <c r="F65" s="468"/>
      <c r="G65" s="468"/>
      <c r="H65" s="468"/>
      <c r="I65" s="468"/>
      <c r="K65" s="193" t="s">
        <v>217</v>
      </c>
      <c r="M65" s="193" t="s">
        <v>551</v>
      </c>
    </row>
    <row r="66" spans="1:13" ht="6" customHeight="1" thickBot="1" x14ac:dyDescent="0.25"/>
    <row r="67" spans="1:13" ht="20.100000000000001" customHeight="1" x14ac:dyDescent="0.2">
      <c r="A67" s="83" t="s">
        <v>577</v>
      </c>
      <c r="B67" s="19"/>
      <c r="C67" s="19"/>
      <c r="D67" s="19"/>
      <c r="E67" s="19"/>
      <c r="F67" s="19"/>
      <c r="G67" s="19"/>
      <c r="H67" s="19"/>
      <c r="I67" s="26"/>
      <c r="K67" s="498" t="s">
        <v>580</v>
      </c>
      <c r="M67" s="498" t="s">
        <v>576</v>
      </c>
    </row>
    <row r="68" spans="1:13" ht="20.100000000000001" customHeight="1" x14ac:dyDescent="0.2">
      <c r="A68" s="184" t="s">
        <v>412</v>
      </c>
      <c r="B68" s="23"/>
      <c r="C68" s="23"/>
      <c r="D68" s="27"/>
      <c r="F68" s="476"/>
      <c r="G68" s="477"/>
      <c r="H68" s="477"/>
      <c r="I68" s="478"/>
      <c r="K68" s="499"/>
      <c r="M68" s="499"/>
    </row>
    <row r="69" spans="1:13" ht="20.100000000000001" customHeight="1" x14ac:dyDescent="0.2">
      <c r="A69" s="22" t="s">
        <v>575</v>
      </c>
      <c r="B69" s="23"/>
      <c r="C69" s="23"/>
      <c r="D69" s="27"/>
      <c r="F69" s="479"/>
      <c r="G69" s="480"/>
      <c r="H69" s="480"/>
      <c r="I69" s="481"/>
      <c r="K69" s="499"/>
      <c r="M69" s="499"/>
    </row>
    <row r="70" spans="1:13" ht="25.15" customHeight="1" thickBot="1" x14ac:dyDescent="0.25">
      <c r="A70" s="473" t="s">
        <v>413</v>
      </c>
      <c r="B70" s="474"/>
      <c r="C70" s="474"/>
      <c r="D70" s="475"/>
      <c r="F70" s="469"/>
      <c r="G70" s="470"/>
      <c r="H70" s="470"/>
      <c r="I70" s="471"/>
      <c r="K70" s="500"/>
      <c r="M70" s="500"/>
    </row>
    <row r="71" spans="1:13" ht="20.100000000000001" customHeight="1" x14ac:dyDescent="0.2">
      <c r="A71" s="22" t="s">
        <v>414</v>
      </c>
      <c r="B71" s="23"/>
      <c r="C71" s="23"/>
      <c r="D71" s="23"/>
      <c r="E71" s="23"/>
      <c r="F71" s="23"/>
      <c r="G71" s="23"/>
      <c r="H71" s="24">
        <f>LEN(A72)</f>
        <v>0</v>
      </c>
      <c r="I71" s="25" t="s">
        <v>36</v>
      </c>
    </row>
    <row r="72" spans="1:13" ht="166.15" customHeight="1" x14ac:dyDescent="0.2">
      <c r="A72" s="468"/>
      <c r="B72" s="468"/>
      <c r="C72" s="468"/>
      <c r="D72" s="468"/>
      <c r="E72" s="468"/>
      <c r="F72" s="468"/>
      <c r="G72" s="468"/>
      <c r="H72" s="468"/>
      <c r="I72" s="468"/>
    </row>
  </sheetData>
  <sheetProtection sheet="1" objects="1" scenarios="1" selectLockedCells="1"/>
  <customSheetViews>
    <customSheetView guid="{9B195D69-7D5B-406D-87D2-41910A2F61D3}" scale="115" showGridLines="0" fitToPage="1">
      <selection activeCell="A11" sqref="A11:D11"/>
      <rowBreaks count="1" manualBreakCount="1">
        <brk id="44" max="8" man="1"/>
      </rowBreaks>
      <pageMargins left="0.70866141732283472" right="0.70866141732283472" top="0.74803149606299213" bottom="0.74803149606299213" header="0.31496062992125984" footer="0.31496062992125984"/>
      <pageSetup paperSize="9" scale="92" fitToHeight="0" orientation="portrait" r:id="rId1"/>
    </customSheetView>
  </customSheetViews>
  <mergeCells count="72">
    <mergeCell ref="M67:M70"/>
    <mergeCell ref="M3:M4"/>
    <mergeCell ref="M6:M11"/>
    <mergeCell ref="M13:M21"/>
    <mergeCell ref="M23:M26"/>
    <mergeCell ref="M28:M34"/>
    <mergeCell ref="M36:M39"/>
    <mergeCell ref="K67:K70"/>
    <mergeCell ref="K3:K4"/>
    <mergeCell ref="K6:K11"/>
    <mergeCell ref="K13:K21"/>
    <mergeCell ref="K23:K26"/>
    <mergeCell ref="K42:K50"/>
    <mergeCell ref="K52:K61"/>
    <mergeCell ref="K28:K34"/>
    <mergeCell ref="K36:K39"/>
    <mergeCell ref="A1:H1"/>
    <mergeCell ref="L37:L45"/>
    <mergeCell ref="A3:G3"/>
    <mergeCell ref="A45:I45"/>
    <mergeCell ref="A47:D47"/>
    <mergeCell ref="F47:I47"/>
    <mergeCell ref="A4:I4"/>
    <mergeCell ref="A7:D7"/>
    <mergeCell ref="F7:I7"/>
    <mergeCell ref="A11:D11"/>
    <mergeCell ref="F11:I11"/>
    <mergeCell ref="A6:B6"/>
    <mergeCell ref="F13:I13"/>
    <mergeCell ref="A13:D13"/>
    <mergeCell ref="F15:I15"/>
    <mergeCell ref="A15:D15"/>
    <mergeCell ref="F19:I19"/>
    <mergeCell ref="A21:D21"/>
    <mergeCell ref="F21:I21"/>
    <mergeCell ref="F29:I29"/>
    <mergeCell ref="A26:D26"/>
    <mergeCell ref="F26:I26"/>
    <mergeCell ref="A23:D23"/>
    <mergeCell ref="F23:I23"/>
    <mergeCell ref="A19:D19"/>
    <mergeCell ref="A29:D29"/>
    <mergeCell ref="F28:I28"/>
    <mergeCell ref="F25:I25"/>
    <mergeCell ref="A72:I72"/>
    <mergeCell ref="A59:D59"/>
    <mergeCell ref="F59:I59"/>
    <mergeCell ref="F70:I70"/>
    <mergeCell ref="A61:D61"/>
    <mergeCell ref="A64:G64"/>
    <mergeCell ref="A70:D70"/>
    <mergeCell ref="A65:I65"/>
    <mergeCell ref="F68:I68"/>
    <mergeCell ref="F69:I69"/>
    <mergeCell ref="F61:I61"/>
    <mergeCell ref="F34:H34"/>
    <mergeCell ref="A37:D37"/>
    <mergeCell ref="A35:I35"/>
    <mergeCell ref="F40:I40"/>
    <mergeCell ref="F37:I37"/>
    <mergeCell ref="A40:D40"/>
    <mergeCell ref="B34:D34"/>
    <mergeCell ref="B44:D44"/>
    <mergeCell ref="F50:I50"/>
    <mergeCell ref="M42:M50"/>
    <mergeCell ref="M52:M61"/>
    <mergeCell ref="A53:I53"/>
    <mergeCell ref="A57:D57"/>
    <mergeCell ref="F57:I57"/>
    <mergeCell ref="A50:D50"/>
    <mergeCell ref="A52:G52"/>
    <mergeCell ref="F44:H44"/>
  </mergeCells>
  <conditionalFormatting sqref="A4:I4 F34">
    <cfRule type="notContainsBlanks" dxfId="410" priority="76">
      <formula>LEN(TRIM(A4))&gt;0</formula>
    </cfRule>
  </conditionalFormatting>
  <conditionalFormatting sqref="F26:I26">
    <cfRule type="notContainsBlanks" dxfId="409" priority="74">
      <formula>LEN(TRIM(F26))&gt;0</formula>
    </cfRule>
  </conditionalFormatting>
  <conditionalFormatting sqref="A34">
    <cfRule type="notContainsBlanks" dxfId="408" priority="71">
      <formula>LEN(TRIM(A34))&gt;0</formula>
    </cfRule>
  </conditionalFormatting>
  <conditionalFormatting sqref="I34">
    <cfRule type="notContainsBlanks" dxfId="407" priority="72">
      <formula>LEN(TRIM(I34))&gt;0</formula>
    </cfRule>
  </conditionalFormatting>
  <conditionalFormatting sqref="F38">
    <cfRule type="notContainsBlanks" dxfId="406" priority="70">
      <formula>LEN(TRIM(F38))&gt;0</formula>
    </cfRule>
  </conditionalFormatting>
  <conditionalFormatting sqref="A65:I65">
    <cfRule type="notContainsBlanks" dxfId="405" priority="69">
      <formula>LEN(TRIM(A65))&gt;0</formula>
    </cfRule>
  </conditionalFormatting>
  <conditionalFormatting sqref="F68">
    <cfRule type="notContainsBlanks" dxfId="404" priority="68">
      <formula>LEN(TRIM(F68))&gt;0</formula>
    </cfRule>
  </conditionalFormatting>
  <conditionalFormatting sqref="A26">
    <cfRule type="notContainsBlanks" dxfId="403" priority="62">
      <formula>LEN(TRIM(A26))&gt;0</formula>
    </cfRule>
  </conditionalFormatting>
  <conditionalFormatting sqref="A13">
    <cfRule type="notContainsBlanks" dxfId="402" priority="61">
      <formula>LEN(TRIM(A13))&gt;0</formula>
    </cfRule>
  </conditionalFormatting>
  <conditionalFormatting sqref="F40">
    <cfRule type="notContainsBlanks" dxfId="401" priority="65">
      <formula>LEN(TRIM(F40))&gt;0</formula>
    </cfRule>
  </conditionalFormatting>
  <conditionalFormatting sqref="A8">
    <cfRule type="notContainsBlanks" dxfId="400" priority="64">
      <formula>LEN(TRIM(A8))&gt;0</formula>
    </cfRule>
  </conditionalFormatting>
  <conditionalFormatting sqref="F7:F8">
    <cfRule type="notContainsBlanks" dxfId="399" priority="63">
      <formula>LEN(TRIM(F7))&gt;0</formula>
    </cfRule>
  </conditionalFormatting>
  <conditionalFormatting sqref="F15">
    <cfRule type="notContainsBlanks" dxfId="398" priority="60">
      <formula>LEN(TRIM(F15))&gt;0</formula>
    </cfRule>
  </conditionalFormatting>
  <conditionalFormatting sqref="F13">
    <cfRule type="notContainsBlanks" dxfId="397" priority="59">
      <formula>LEN(TRIM(F13))&gt;0</formula>
    </cfRule>
  </conditionalFormatting>
  <conditionalFormatting sqref="A15">
    <cfRule type="notContainsBlanks" dxfId="396" priority="58">
      <formula>LEN(TRIM(A15))&gt;0</formula>
    </cfRule>
  </conditionalFormatting>
  <conditionalFormatting sqref="A72:I72">
    <cfRule type="notContainsBlanks" dxfId="395" priority="57">
      <formula>LEN(TRIM(A72))&gt;0</formula>
    </cfRule>
  </conditionalFormatting>
  <conditionalFormatting sqref="A53:I53">
    <cfRule type="notContainsBlanks" dxfId="394" priority="56">
      <formula>LEN(TRIM(A53))&gt;0</formula>
    </cfRule>
  </conditionalFormatting>
  <conditionalFormatting sqref="A19">
    <cfRule type="notContainsBlanks" dxfId="393" priority="55">
      <formula>LEN(TRIM(A19))&gt;0</formula>
    </cfRule>
  </conditionalFormatting>
  <conditionalFormatting sqref="F19:I19">
    <cfRule type="notContainsBlanks" dxfId="392" priority="54">
      <formula>LEN(TRIM(F19))&gt;0</formula>
    </cfRule>
  </conditionalFormatting>
  <conditionalFormatting sqref="A21">
    <cfRule type="notContainsBlanks" dxfId="391" priority="53">
      <formula>LEN(TRIM(A21))&gt;0</formula>
    </cfRule>
  </conditionalFormatting>
  <conditionalFormatting sqref="F23">
    <cfRule type="notContainsBlanks" dxfId="390" priority="52">
      <formula>LEN(TRIM(F23))&gt;0</formula>
    </cfRule>
  </conditionalFormatting>
  <conditionalFormatting sqref="A23">
    <cfRule type="notContainsBlanks" dxfId="389" priority="51">
      <formula>LEN(TRIM(A23))&gt;0</formula>
    </cfRule>
  </conditionalFormatting>
  <conditionalFormatting sqref="F37:I37">
    <cfRule type="notContainsBlanks" dxfId="388" priority="50">
      <formula>LEN(TRIM(F37))&gt;0</formula>
    </cfRule>
  </conditionalFormatting>
  <conditionalFormatting sqref="A40:D40">
    <cfRule type="notContainsBlanks" dxfId="387" priority="49">
      <formula>LEN(TRIM(A40))&gt;0</formula>
    </cfRule>
  </conditionalFormatting>
  <conditionalFormatting sqref="A37:D37">
    <cfRule type="notContainsBlanks" dxfId="386" priority="48">
      <formula>LEN(TRIM(A37))&gt;0</formula>
    </cfRule>
  </conditionalFormatting>
  <conditionalFormatting sqref="F48">
    <cfRule type="notContainsBlanks" dxfId="385" priority="44">
      <formula>LEN(TRIM(F48))&gt;0</formula>
    </cfRule>
  </conditionalFormatting>
  <conditionalFormatting sqref="A59">
    <cfRule type="notContainsBlanks" dxfId="384" priority="37">
      <formula>LEN(TRIM(A59))&gt;0</formula>
    </cfRule>
  </conditionalFormatting>
  <conditionalFormatting sqref="F61">
    <cfRule type="notContainsBlanks" dxfId="383" priority="36">
      <formula>LEN(TRIM(F61))&gt;0</formula>
    </cfRule>
  </conditionalFormatting>
  <conditionalFormatting sqref="F59">
    <cfRule type="notContainsBlanks" dxfId="382" priority="35">
      <formula>LEN(TRIM(F59))&gt;0</formula>
    </cfRule>
  </conditionalFormatting>
  <conditionalFormatting sqref="A61">
    <cfRule type="notContainsBlanks" dxfId="381" priority="34">
      <formula>LEN(TRIM(A61))&gt;0</formula>
    </cfRule>
  </conditionalFormatting>
  <conditionalFormatting sqref="F69">
    <cfRule type="notContainsBlanks" dxfId="380" priority="33">
      <formula>LEN(TRIM(F69))&gt;0</formula>
    </cfRule>
  </conditionalFormatting>
  <conditionalFormatting sqref="F70:I70">
    <cfRule type="notContainsBlanks" dxfId="379" priority="32">
      <formula>LEN(TRIM(F70))&gt;0</formula>
    </cfRule>
  </conditionalFormatting>
  <conditionalFormatting sqref="F21">
    <cfRule type="notContainsBlanks" dxfId="378" priority="31">
      <formula>LEN(TRIM(F21))&gt;0</formula>
    </cfRule>
  </conditionalFormatting>
  <conditionalFormatting sqref="A29">
    <cfRule type="notContainsBlanks" dxfId="377" priority="29">
      <formula>LEN(TRIM(A29))&gt;0</formula>
    </cfRule>
  </conditionalFormatting>
  <conditionalFormatting sqref="A11">
    <cfRule type="notContainsBlanks" dxfId="376" priority="28">
      <formula>LEN(TRIM(A11))&gt;0</formula>
    </cfRule>
  </conditionalFormatting>
  <conditionalFormatting sqref="A7">
    <cfRule type="notContainsBlanks" dxfId="375" priority="26">
      <formula>LEN(TRIM(A7))&gt;0</formula>
    </cfRule>
  </conditionalFormatting>
  <conditionalFormatting sqref="F29:I29">
    <cfRule type="notContainsBlanks" dxfId="374" priority="25">
      <formula>LEN(TRIM(F29))&gt;0</formula>
    </cfRule>
  </conditionalFormatting>
  <conditionalFormatting sqref="F57">
    <cfRule type="notContainsBlanks" dxfId="373" priority="22">
      <formula>LEN(TRIM(F57))&gt;0</formula>
    </cfRule>
  </conditionalFormatting>
  <conditionalFormatting sqref="A57">
    <cfRule type="notContainsBlanks" dxfId="372" priority="21">
      <formula>LEN(TRIM(A57))&gt;0</formula>
    </cfRule>
  </conditionalFormatting>
  <conditionalFormatting sqref="F11">
    <cfRule type="notContainsBlanks" dxfId="371" priority="19">
      <formula>LEN(TRIM(F11))&gt;0</formula>
    </cfRule>
  </conditionalFormatting>
  <conditionalFormatting sqref="A44">
    <cfRule type="notContainsBlanks" dxfId="370" priority="17">
      <formula>LEN(TRIM(A44))&gt;0</formula>
    </cfRule>
  </conditionalFormatting>
  <conditionalFormatting sqref="F44">
    <cfRule type="notContainsBlanks" dxfId="369" priority="10">
      <formula>LEN(TRIM(F44))&gt;0</formula>
    </cfRule>
  </conditionalFormatting>
  <conditionalFormatting sqref="I44">
    <cfRule type="notContainsBlanks" dxfId="368" priority="9">
      <formula>LEN(TRIM(I44))&gt;0</formula>
    </cfRule>
  </conditionalFormatting>
  <conditionalFormatting sqref="A47:D47">
    <cfRule type="notContainsBlanks" dxfId="367" priority="8">
      <formula>LEN(TRIM(A47))&gt;0</formula>
    </cfRule>
  </conditionalFormatting>
  <conditionalFormatting sqref="F47:I47">
    <cfRule type="notContainsBlanks" dxfId="366" priority="7">
      <formula>LEN(TRIM(F47))&gt;0</formula>
    </cfRule>
  </conditionalFormatting>
  <conditionalFormatting sqref="A50:D50">
    <cfRule type="notContainsBlanks" dxfId="365" priority="6">
      <formula>LEN(TRIM(A50))&gt;0</formula>
    </cfRule>
  </conditionalFormatting>
  <conditionalFormatting sqref="F50">
    <cfRule type="notContainsBlanks" dxfId="364" priority="5">
      <formula>LEN(TRIM(F50))&gt;0</formula>
    </cfRule>
  </conditionalFormatting>
  <conditionalFormatting sqref="B34">
    <cfRule type="notContainsBlanks" dxfId="363" priority="2">
      <formula>LEN(TRIM(B34))&gt;0</formula>
    </cfRule>
  </conditionalFormatting>
  <conditionalFormatting sqref="B44">
    <cfRule type="notContainsBlanks" dxfId="362" priority="1">
      <formula>LEN(TRIM(B44))&gt;0</formula>
    </cfRule>
  </conditionalFormatting>
  <dataValidations count="9">
    <dataValidation type="list" allowBlank="1" showInputMessage="1" showErrorMessage="1" sqref="F26:I26" xr:uid="{00000000-0002-0000-0400-000000000000}">
      <formula1>SK_pravna_forma</formula1>
    </dataValidation>
    <dataValidation type="textLength" operator="lessThanOrEqual" allowBlank="1" showInputMessage="1" showErrorMessage="1" errorTitle="Character limit!" error="Please see character limit in the right up corner." sqref="A72:I72 A65:I65" xr:uid="{00000000-0002-0000-0400-000001000000}">
      <formula1>1000</formula1>
    </dataValidation>
    <dataValidation type="textLength" operator="lessThanOrEqual" allowBlank="1" showInputMessage="1" showErrorMessage="1" errorTitle="Character limit!" error="Please type no more than 10 characters." sqref="A7:D7" xr:uid="{00000000-0002-0000-0400-000002000000}">
      <formula1>10</formula1>
    </dataValidation>
    <dataValidation type="list" allowBlank="1" showErrorMessage="1" errorTitle="Roll down" error="Please choose from the drop down menu." sqref="F57:I57 F19:I19" xr:uid="{00000000-0002-0000-0400-000004000000}">
      <formula1>IF(A19="Magyarország",INDIRECT("Hungary"),INDIRECT("Slovakia"))</formula1>
    </dataValidation>
    <dataValidation type="list" allowBlank="1" showInputMessage="1" showErrorMessage="1" errorTitle="Roll down" error="Please choose from the drop down menu." sqref="A11:D11 A19:D19 A57:D57" xr:uid="{00000000-0002-0000-0400-000005000000}">
      <formula1>States</formula1>
    </dataValidation>
    <dataValidation allowBlank="1" errorTitle="County" error="Please choose from the drop down menu." promptTitle="County" prompt="Please choose the county where your organization is registered." sqref="E11:E15 E19:E23 E57:E61" xr:uid="{00000000-0002-0000-0400-000006000000}"/>
    <dataValidation operator="lessThanOrEqual" allowBlank="1" showInputMessage="1" showErrorMessage="1" sqref="F7:I7" xr:uid="{00000000-0002-0000-0400-000007000000}"/>
    <dataValidation type="textLength" operator="lessThanOrEqual" allowBlank="1" showInputMessage="1" showErrorMessage="1" errorTitle="Character limit!" error="Please type no more than 150 characters." sqref="A53:I53 A4:I4" xr:uid="{00000000-0002-0000-0400-000008000000}">
      <formula1>150</formula1>
    </dataValidation>
    <dataValidation type="list" allowBlank="1" errorTitle="Roll down" error="Please choose from the drop down menu." sqref="F11:I11" xr:uid="{00000000-0002-0000-0400-000009000000}">
      <formula1>IF(A11="Magyarország",INDIRECT("Hungary"),INDIRECT("Slovakia"))</formula1>
    </dataValidation>
  </dataValidations>
  <pageMargins left="0.7" right="0.7" top="0.75" bottom="0.75" header="0.3" footer="0.3"/>
  <pageSetup paperSize="9" scale="97" fitToHeight="0" orientation="portrait" r:id="rId2"/>
  <headerFooter>
    <oddFooter>&amp;C&amp;F&amp;R&amp;P</oddFooter>
  </headerFooter>
  <rowBreaks count="1" manualBreakCount="1">
    <brk id="41"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'Hidden data'!A61:A99</xm:f>
          </x14:formula1>
          <xm:sqref>F29:I29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unka5"/>
  <dimension ref="A1:M72"/>
  <sheetViews>
    <sheetView showGridLines="0" view="pageBreakPreview" topLeftCell="A22" zoomScaleNormal="115" zoomScaleSheetLayoutView="100" workbookViewId="0">
      <selection activeCell="F44" sqref="F44:H44"/>
    </sheetView>
  </sheetViews>
  <sheetFormatPr defaultColWidth="9" defaultRowHeight="14.25" x14ac:dyDescent="0.2"/>
  <cols>
    <col min="1" max="4" width="9.625" customWidth="1"/>
    <col min="5" max="5" width="1.625" customWidth="1"/>
    <col min="6" max="8" width="9.625" customWidth="1"/>
    <col min="9" max="9" width="11.75" customWidth="1"/>
    <col min="10" max="10" width="1.625" customWidth="1"/>
    <col min="11" max="11" width="35.625" customWidth="1"/>
    <col min="12" max="12" width="1.625" customWidth="1"/>
    <col min="13" max="13" width="37.25" customWidth="1"/>
  </cols>
  <sheetData>
    <row r="1" spans="1:13" s="75" customFormat="1" ht="34.15" customHeight="1" thickBot="1" x14ac:dyDescent="0.25">
      <c r="A1" s="488" t="s">
        <v>816</v>
      </c>
      <c r="B1" s="488"/>
      <c r="C1" s="488"/>
      <c r="D1" s="488"/>
      <c r="E1" s="488"/>
      <c r="F1" s="488"/>
      <c r="G1" s="488"/>
      <c r="H1" s="488"/>
      <c r="I1" s="74" t="str">
        <f>'Hidden data'!B212</f>
        <v xml:space="preserve">P2 - </v>
      </c>
      <c r="K1" s="56" t="s">
        <v>189</v>
      </c>
      <c r="L1" s="106"/>
      <c r="M1" s="56" t="s">
        <v>542</v>
      </c>
    </row>
    <row r="2" spans="1:13" ht="8.1" customHeight="1" thickBot="1" x14ac:dyDescent="0.25">
      <c r="A2" s="17"/>
      <c r="B2" s="17"/>
      <c r="C2" s="17"/>
      <c r="D2" s="17"/>
      <c r="E2" s="17"/>
      <c r="F2" s="17"/>
      <c r="G2" s="17"/>
      <c r="H2" s="17"/>
      <c r="I2" s="17"/>
    </row>
    <row r="3" spans="1:13" ht="27.6" customHeight="1" thickBot="1" x14ac:dyDescent="0.25">
      <c r="A3" s="432" t="s">
        <v>504</v>
      </c>
      <c r="B3" s="433"/>
      <c r="C3" s="433"/>
      <c r="D3" s="433"/>
      <c r="E3" s="433"/>
      <c r="F3" s="433"/>
      <c r="G3" s="433"/>
      <c r="H3" s="196">
        <f>LEN(A4)</f>
        <v>0</v>
      </c>
      <c r="I3" s="20" t="s">
        <v>130</v>
      </c>
      <c r="K3" s="464" t="s">
        <v>609</v>
      </c>
      <c r="M3" s="464" t="s">
        <v>608</v>
      </c>
    </row>
    <row r="4" spans="1:13" ht="39.75" customHeight="1" thickBot="1" x14ac:dyDescent="0.25">
      <c r="A4" s="490"/>
      <c r="B4" s="491"/>
      <c r="C4" s="491"/>
      <c r="D4" s="491"/>
      <c r="E4" s="491"/>
      <c r="F4" s="491"/>
      <c r="G4" s="491"/>
      <c r="H4" s="491"/>
      <c r="I4" s="492"/>
      <c r="K4" s="464"/>
      <c r="M4" s="464"/>
    </row>
    <row r="5" spans="1:13" ht="6" customHeight="1" thickBot="1" x14ac:dyDescent="0.25">
      <c r="A5" s="45"/>
      <c r="B5" s="45"/>
      <c r="C5" s="45"/>
      <c r="D5" s="45"/>
      <c r="F5" s="21"/>
      <c r="G5" s="21"/>
      <c r="H5" s="21"/>
      <c r="I5" s="21"/>
    </row>
    <row r="6" spans="1:13" ht="23.45" customHeight="1" thickBot="1" x14ac:dyDescent="0.25">
      <c r="A6" s="496" t="s">
        <v>396</v>
      </c>
      <c r="B6" s="497"/>
      <c r="C6" s="46">
        <f>LEN(A7)</f>
        <v>0</v>
      </c>
      <c r="D6" s="47" t="s">
        <v>131</v>
      </c>
      <c r="F6" s="22" t="s">
        <v>224</v>
      </c>
      <c r="G6" s="23"/>
      <c r="H6" s="24"/>
      <c r="I6" s="25"/>
      <c r="K6" s="464" t="s">
        <v>458</v>
      </c>
      <c r="M6" s="464" t="s">
        <v>878</v>
      </c>
    </row>
    <row r="7" spans="1:13" ht="20.100000000000001" customHeight="1" thickBot="1" x14ac:dyDescent="0.25">
      <c r="A7" s="493"/>
      <c r="B7" s="494"/>
      <c r="C7" s="494"/>
      <c r="D7" s="495"/>
      <c r="F7" s="438"/>
      <c r="G7" s="438"/>
      <c r="H7" s="438"/>
      <c r="I7" s="438"/>
      <c r="K7" s="464"/>
      <c r="M7" s="464"/>
    </row>
    <row r="8" spans="1:13" ht="15.75" customHeight="1" thickBot="1" x14ac:dyDescent="0.25">
      <c r="K8" s="464"/>
      <c r="M8" s="464"/>
    </row>
    <row r="9" spans="1:13" ht="20.100000000000001" customHeight="1" thickBot="1" x14ac:dyDescent="0.25">
      <c r="A9" s="157" t="s">
        <v>397</v>
      </c>
      <c r="B9" s="142"/>
      <c r="C9" s="142"/>
      <c r="D9" s="142"/>
      <c r="E9" s="84"/>
      <c r="F9" s="142"/>
      <c r="G9" s="142"/>
      <c r="H9" s="142"/>
      <c r="I9" s="158"/>
      <c r="K9" s="464"/>
      <c r="M9" s="464"/>
    </row>
    <row r="10" spans="1:13" s="28" customFormat="1" ht="15" customHeight="1" thickBot="1" x14ac:dyDescent="0.25">
      <c r="A10" s="177" t="s">
        <v>398</v>
      </c>
      <c r="B10" s="178"/>
      <c r="C10" s="178"/>
      <c r="D10" s="179"/>
      <c r="E10" s="180"/>
      <c r="F10" s="177" t="s">
        <v>399</v>
      </c>
      <c r="G10" s="178"/>
      <c r="H10" s="178"/>
      <c r="I10" s="179"/>
      <c r="K10" s="464"/>
      <c r="M10" s="464"/>
    </row>
    <row r="11" spans="1:13" ht="20.100000000000001" customHeight="1" thickBot="1" x14ac:dyDescent="0.25">
      <c r="A11" s="445"/>
      <c r="B11" s="446"/>
      <c r="C11" s="446"/>
      <c r="D11" s="447"/>
      <c r="E11" s="78"/>
      <c r="F11" s="445"/>
      <c r="G11" s="446"/>
      <c r="H11" s="446"/>
      <c r="I11" s="447"/>
      <c r="K11" s="464"/>
      <c r="M11" s="464"/>
    </row>
    <row r="12" spans="1:13" ht="15" customHeight="1" thickBot="1" x14ac:dyDescent="0.25">
      <c r="A12" s="181" t="s">
        <v>400</v>
      </c>
      <c r="B12" s="182"/>
      <c r="C12" s="182"/>
      <c r="D12" s="183"/>
      <c r="E12" s="78"/>
      <c r="F12" s="181" t="s">
        <v>401</v>
      </c>
      <c r="G12" s="182"/>
      <c r="H12" s="182"/>
      <c r="I12" s="183"/>
    </row>
    <row r="13" spans="1:13" ht="20.100000000000001" customHeight="1" thickBot="1" x14ac:dyDescent="0.25">
      <c r="A13" s="438"/>
      <c r="B13" s="438"/>
      <c r="C13" s="438"/>
      <c r="D13" s="438"/>
      <c r="E13" s="78"/>
      <c r="F13" s="462"/>
      <c r="G13" s="462"/>
      <c r="H13" s="462"/>
      <c r="I13" s="462"/>
      <c r="K13" s="464" t="s">
        <v>578</v>
      </c>
      <c r="M13" s="464" t="s">
        <v>552</v>
      </c>
    </row>
    <row r="14" spans="1:13" ht="15" customHeight="1" thickBot="1" x14ac:dyDescent="0.25">
      <c r="A14" s="184" t="s">
        <v>402</v>
      </c>
      <c r="B14" s="185"/>
      <c r="C14" s="185"/>
      <c r="D14" s="186"/>
      <c r="E14" s="78"/>
      <c r="F14" s="187" t="s">
        <v>222</v>
      </c>
      <c r="G14" s="188"/>
      <c r="H14" s="188"/>
      <c r="I14" s="189"/>
      <c r="K14" s="464"/>
      <c r="M14" s="464"/>
    </row>
    <row r="15" spans="1:13" ht="20.100000000000001" customHeight="1" thickBot="1" x14ac:dyDescent="0.25">
      <c r="A15" s="438"/>
      <c r="B15" s="438"/>
      <c r="C15" s="438"/>
      <c r="D15" s="438"/>
      <c r="F15" s="438"/>
      <c r="G15" s="438"/>
      <c r="H15" s="438"/>
      <c r="I15" s="438"/>
      <c r="K15" s="464"/>
      <c r="M15" s="464"/>
    </row>
    <row r="16" spans="1:13" ht="6" customHeight="1" thickBot="1" x14ac:dyDescent="0.25">
      <c r="A16" s="21"/>
      <c r="B16" s="21"/>
      <c r="C16" s="21"/>
      <c r="D16" s="21"/>
      <c r="F16" s="21"/>
      <c r="G16" s="21"/>
      <c r="H16" s="21"/>
      <c r="I16" s="21"/>
      <c r="K16" s="464"/>
      <c r="M16" s="464"/>
    </row>
    <row r="17" spans="1:13" ht="20.100000000000001" customHeight="1" thickBot="1" x14ac:dyDescent="0.25">
      <c r="A17" s="83" t="s">
        <v>403</v>
      </c>
      <c r="B17" s="84"/>
      <c r="C17" s="84"/>
      <c r="D17" s="84"/>
      <c r="E17" s="84"/>
      <c r="F17" s="84"/>
      <c r="G17" s="84"/>
      <c r="H17" s="84"/>
      <c r="I17" s="156"/>
      <c r="K17" s="464"/>
      <c r="M17" s="464"/>
    </row>
    <row r="18" spans="1:13" s="28" customFormat="1" ht="15" customHeight="1" thickBot="1" x14ac:dyDescent="0.25">
      <c r="A18" s="177" t="s">
        <v>398</v>
      </c>
      <c r="B18" s="178"/>
      <c r="C18" s="178"/>
      <c r="D18" s="179"/>
      <c r="E18" s="180"/>
      <c r="F18" s="177" t="s">
        <v>399</v>
      </c>
      <c r="G18" s="178"/>
      <c r="H18" s="178"/>
      <c r="I18" s="179"/>
      <c r="K18" s="464"/>
      <c r="M18" s="464"/>
    </row>
    <row r="19" spans="1:13" ht="19.5" customHeight="1" thickBot="1" x14ac:dyDescent="0.25">
      <c r="A19" s="445"/>
      <c r="B19" s="446"/>
      <c r="C19" s="446"/>
      <c r="D19" s="447"/>
      <c r="E19" s="78"/>
      <c r="F19" s="445"/>
      <c r="G19" s="446"/>
      <c r="H19" s="446"/>
      <c r="I19" s="447"/>
      <c r="K19" s="464"/>
      <c r="M19" s="464"/>
    </row>
    <row r="20" spans="1:13" ht="15" customHeight="1" thickBot="1" x14ac:dyDescent="0.25">
      <c r="A20" s="181" t="s">
        <v>400</v>
      </c>
      <c r="B20" s="182"/>
      <c r="C20" s="182"/>
      <c r="D20" s="183"/>
      <c r="E20" s="78"/>
      <c r="F20" s="181" t="s">
        <v>401</v>
      </c>
      <c r="G20" s="182"/>
      <c r="H20" s="182"/>
      <c r="I20" s="183"/>
      <c r="K20" s="464"/>
      <c r="M20" s="464"/>
    </row>
    <row r="21" spans="1:13" ht="19.5" customHeight="1" thickBot="1" x14ac:dyDescent="0.25">
      <c r="A21" s="438"/>
      <c r="B21" s="438"/>
      <c r="C21" s="438"/>
      <c r="D21" s="438"/>
      <c r="E21" s="78"/>
      <c r="F21" s="462"/>
      <c r="G21" s="462"/>
      <c r="H21" s="462"/>
      <c r="I21" s="462"/>
      <c r="K21" s="464"/>
      <c r="M21" s="464"/>
    </row>
    <row r="22" spans="1:13" ht="15" customHeight="1" thickBot="1" x14ac:dyDescent="0.25">
      <c r="A22" s="184" t="s">
        <v>402</v>
      </c>
      <c r="B22" s="185"/>
      <c r="C22" s="185"/>
      <c r="D22" s="186"/>
      <c r="E22" s="78"/>
      <c r="F22" s="187" t="s">
        <v>222</v>
      </c>
      <c r="G22" s="188"/>
      <c r="H22" s="188"/>
      <c r="I22" s="189"/>
    </row>
    <row r="23" spans="1:13" ht="20.100000000000001" customHeight="1" thickBot="1" x14ac:dyDescent="0.25">
      <c r="A23" s="438"/>
      <c r="B23" s="438"/>
      <c r="C23" s="438"/>
      <c r="D23" s="438"/>
      <c r="E23" s="78"/>
      <c r="F23" s="438"/>
      <c r="G23" s="438"/>
      <c r="H23" s="438"/>
      <c r="I23" s="438"/>
      <c r="K23" s="465" t="s">
        <v>610</v>
      </c>
      <c r="L23" s="78"/>
      <c r="M23" s="465" t="s">
        <v>611</v>
      </c>
    </row>
    <row r="24" spans="1:13" ht="6" customHeight="1" thickBot="1" x14ac:dyDescent="0.25">
      <c r="K24" s="465"/>
      <c r="L24" s="78"/>
      <c r="M24" s="465"/>
    </row>
    <row r="25" spans="1:13" ht="27" customHeight="1" thickBot="1" x14ac:dyDescent="0.25">
      <c r="A25" s="83" t="s">
        <v>812</v>
      </c>
      <c r="B25" s="171"/>
      <c r="C25" s="171"/>
      <c r="D25" s="190"/>
      <c r="E25" s="94"/>
      <c r="F25" s="485" t="s">
        <v>741</v>
      </c>
      <c r="G25" s="486"/>
      <c r="H25" s="486"/>
      <c r="I25" s="487"/>
      <c r="K25" s="465"/>
      <c r="L25" s="78"/>
      <c r="M25" s="465"/>
    </row>
    <row r="26" spans="1:13" ht="30" customHeight="1" thickBot="1" x14ac:dyDescent="0.25">
      <c r="A26" s="462"/>
      <c r="B26" s="462"/>
      <c r="C26" s="462"/>
      <c r="D26" s="462"/>
      <c r="F26" s="445"/>
      <c r="G26" s="446"/>
      <c r="H26" s="446"/>
      <c r="I26" s="447"/>
      <c r="K26" s="465"/>
      <c r="L26" s="78"/>
      <c r="M26" s="465"/>
    </row>
    <row r="27" spans="1:13" ht="6" customHeight="1" x14ac:dyDescent="0.2">
      <c r="F27" s="78"/>
      <c r="G27" s="78"/>
      <c r="H27" s="78"/>
      <c r="I27" s="78"/>
    </row>
    <row r="28" spans="1:13" ht="27" customHeight="1" thickBot="1" x14ac:dyDescent="0.25">
      <c r="A28" s="18" t="s">
        <v>811</v>
      </c>
      <c r="B28" s="19"/>
      <c r="C28" s="19"/>
      <c r="D28" s="26"/>
      <c r="F28" s="485" t="s">
        <v>742</v>
      </c>
      <c r="G28" s="486"/>
      <c r="H28" s="486"/>
      <c r="I28" s="487"/>
      <c r="K28" s="428" t="s">
        <v>615</v>
      </c>
      <c r="L28" s="28"/>
      <c r="M28" s="428" t="s">
        <v>612</v>
      </c>
    </row>
    <row r="29" spans="1:13" ht="30" customHeight="1" thickBot="1" x14ac:dyDescent="0.25">
      <c r="A29" s="462"/>
      <c r="B29" s="462"/>
      <c r="C29" s="462"/>
      <c r="D29" s="462"/>
      <c r="F29" s="482"/>
      <c r="G29" s="483"/>
      <c r="H29" s="483"/>
      <c r="I29" s="484"/>
      <c r="K29" s="429"/>
      <c r="L29" s="28"/>
      <c r="M29" s="429"/>
    </row>
    <row r="30" spans="1:13" ht="6" customHeight="1" x14ac:dyDescent="0.2">
      <c r="K30" s="429"/>
      <c r="L30" s="28"/>
      <c r="M30" s="429"/>
    </row>
    <row r="31" spans="1:13" ht="6" customHeight="1" x14ac:dyDescent="0.2">
      <c r="K31" s="429"/>
      <c r="L31" s="28"/>
      <c r="M31" s="429"/>
    </row>
    <row r="32" spans="1:13" s="78" customFormat="1" ht="20.100000000000001" customHeight="1" x14ac:dyDescent="0.2">
      <c r="A32" s="83" t="s">
        <v>810</v>
      </c>
      <c r="B32" s="84"/>
      <c r="C32" s="84"/>
      <c r="D32" s="84"/>
      <c r="E32" s="84"/>
      <c r="F32" s="84"/>
      <c r="G32" s="84"/>
      <c r="H32" s="84"/>
      <c r="I32" s="156"/>
      <c r="K32" s="429"/>
      <c r="L32" s="180"/>
      <c r="M32" s="429"/>
    </row>
    <row r="33" spans="1:13" s="78" customFormat="1" ht="15" customHeight="1" x14ac:dyDescent="0.2">
      <c r="A33" s="191" t="s">
        <v>407</v>
      </c>
      <c r="B33" s="184" t="s">
        <v>405</v>
      </c>
      <c r="C33" s="185"/>
      <c r="D33" s="186"/>
      <c r="F33" s="184" t="s">
        <v>406</v>
      </c>
      <c r="G33" s="185"/>
      <c r="H33" s="186"/>
      <c r="I33" s="191" t="s">
        <v>407</v>
      </c>
      <c r="K33" s="429"/>
      <c r="L33" s="180"/>
      <c r="M33" s="429"/>
    </row>
    <row r="34" spans="1:13" ht="20.100000000000001" customHeight="1" x14ac:dyDescent="0.2">
      <c r="A34" s="192"/>
      <c r="B34" s="462"/>
      <c r="C34" s="462"/>
      <c r="D34" s="462"/>
      <c r="E34" s="78"/>
      <c r="F34" s="462"/>
      <c r="G34" s="462"/>
      <c r="H34" s="462"/>
      <c r="I34" s="192"/>
      <c r="K34" s="430"/>
      <c r="L34" s="28"/>
      <c r="M34" s="430"/>
    </row>
    <row r="35" spans="1:13" ht="6" customHeight="1" thickBot="1" x14ac:dyDescent="0.25">
      <c r="A35" s="467"/>
      <c r="B35" s="467"/>
      <c r="C35" s="467"/>
      <c r="D35" s="467"/>
      <c r="E35" s="467"/>
      <c r="F35" s="467"/>
      <c r="G35" s="467"/>
      <c r="H35" s="467"/>
      <c r="I35" s="467"/>
      <c r="K35" s="230"/>
      <c r="L35" s="28"/>
      <c r="M35" s="228"/>
    </row>
    <row r="36" spans="1:13" ht="15" customHeight="1" x14ac:dyDescent="0.2">
      <c r="A36" s="184" t="s">
        <v>411</v>
      </c>
      <c r="B36" s="185"/>
      <c r="C36" s="185"/>
      <c r="D36" s="186"/>
      <c r="E36" s="78"/>
      <c r="F36" s="184" t="s">
        <v>410</v>
      </c>
      <c r="G36" s="185"/>
      <c r="H36" s="185"/>
      <c r="I36" s="186"/>
      <c r="K36" s="501"/>
      <c r="L36" s="28"/>
      <c r="M36" s="501"/>
    </row>
    <row r="37" spans="1:13" ht="20.100000000000001" customHeight="1" x14ac:dyDescent="0.2">
      <c r="A37" s="438"/>
      <c r="B37" s="438"/>
      <c r="C37" s="438"/>
      <c r="D37" s="438"/>
      <c r="E37" s="78"/>
      <c r="F37" s="462"/>
      <c r="G37" s="462"/>
      <c r="H37" s="462"/>
      <c r="I37" s="462"/>
      <c r="K37" s="502"/>
      <c r="L37" s="489"/>
      <c r="M37" s="502"/>
    </row>
    <row r="38" spans="1:13" ht="6" customHeight="1" x14ac:dyDescent="0.2">
      <c r="A38" s="78"/>
      <c r="B38" s="78"/>
      <c r="C38" s="78"/>
      <c r="D38" s="78"/>
      <c r="E38" s="78"/>
      <c r="F38" s="78"/>
      <c r="G38" s="78"/>
      <c r="H38" s="78"/>
      <c r="I38" s="78"/>
      <c r="K38" s="502"/>
      <c r="L38" s="489"/>
      <c r="M38" s="502"/>
    </row>
    <row r="39" spans="1:13" ht="15" customHeight="1" thickBot="1" x14ac:dyDescent="0.25">
      <c r="A39" s="184" t="s">
        <v>409</v>
      </c>
      <c r="B39" s="185"/>
      <c r="C39" s="185"/>
      <c r="D39" s="186"/>
      <c r="E39" s="78"/>
      <c r="F39" s="184" t="s">
        <v>223</v>
      </c>
      <c r="G39" s="185"/>
      <c r="H39" s="185"/>
      <c r="I39" s="186"/>
      <c r="K39" s="503"/>
      <c r="L39" s="489"/>
      <c r="M39" s="503"/>
    </row>
    <row r="40" spans="1:13" ht="20.100000000000001" customHeight="1" x14ac:dyDescent="0.2">
      <c r="A40" s="462"/>
      <c r="B40" s="462"/>
      <c r="C40" s="462"/>
      <c r="D40" s="462"/>
      <c r="E40" s="78"/>
      <c r="F40" s="463"/>
      <c r="G40" s="462"/>
      <c r="H40" s="462"/>
      <c r="I40" s="462"/>
      <c r="K40" s="28"/>
      <c r="L40" s="489"/>
      <c r="M40" s="28"/>
    </row>
    <row r="41" spans="1:13" ht="6" customHeight="1" thickBot="1" x14ac:dyDescent="0.25">
      <c r="A41" s="78"/>
      <c r="B41" s="78"/>
      <c r="C41" s="78"/>
      <c r="D41" s="78"/>
      <c r="E41" s="78"/>
      <c r="F41" s="78"/>
      <c r="G41" s="78"/>
      <c r="H41" s="78"/>
      <c r="I41" s="78"/>
      <c r="K41" s="28"/>
      <c r="L41" s="489"/>
      <c r="M41" s="28"/>
    </row>
    <row r="42" spans="1:13" ht="20.100000000000001" customHeight="1" thickBot="1" x14ac:dyDescent="0.25">
      <c r="A42" s="83" t="s">
        <v>408</v>
      </c>
      <c r="B42" s="84"/>
      <c r="C42" s="84"/>
      <c r="D42" s="84"/>
      <c r="E42" s="84"/>
      <c r="F42" s="84"/>
      <c r="G42" s="84"/>
      <c r="H42" s="84"/>
      <c r="I42" s="156"/>
      <c r="K42" s="464" t="s">
        <v>216</v>
      </c>
      <c r="L42" s="489"/>
      <c r="M42" s="464" t="s">
        <v>579</v>
      </c>
    </row>
    <row r="43" spans="1:13" ht="15" customHeight="1" thickBot="1" x14ac:dyDescent="0.25">
      <c r="A43" s="191" t="s">
        <v>407</v>
      </c>
      <c r="B43" s="184" t="s">
        <v>405</v>
      </c>
      <c r="C43" s="185"/>
      <c r="D43" s="186"/>
      <c r="E43" s="78"/>
      <c r="F43" s="184" t="s">
        <v>406</v>
      </c>
      <c r="G43" s="185"/>
      <c r="H43" s="186"/>
      <c r="I43" s="191" t="s">
        <v>407</v>
      </c>
      <c r="K43" s="464"/>
      <c r="L43" s="489"/>
      <c r="M43" s="464"/>
    </row>
    <row r="44" spans="1:13" ht="20.100000000000001" customHeight="1" thickBot="1" x14ac:dyDescent="0.25">
      <c r="A44" s="192"/>
      <c r="B44" s="462"/>
      <c r="C44" s="462"/>
      <c r="D44" s="462"/>
      <c r="E44" s="78"/>
      <c r="F44" s="462"/>
      <c r="G44" s="462"/>
      <c r="H44" s="462"/>
      <c r="I44" s="192"/>
      <c r="K44" s="464"/>
      <c r="L44" s="489"/>
      <c r="M44" s="464"/>
    </row>
    <row r="45" spans="1:13" ht="6" customHeight="1" thickBot="1" x14ac:dyDescent="0.25">
      <c r="A45" s="467"/>
      <c r="B45" s="467"/>
      <c r="C45" s="467"/>
      <c r="D45" s="467"/>
      <c r="E45" s="467"/>
      <c r="F45" s="467"/>
      <c r="G45" s="467"/>
      <c r="H45" s="467"/>
      <c r="I45" s="467"/>
      <c r="K45" s="464"/>
      <c r="L45" s="489"/>
      <c r="M45" s="464"/>
    </row>
    <row r="46" spans="1:13" ht="15" customHeight="1" thickBot="1" x14ac:dyDescent="0.25">
      <c r="A46" s="184" t="s">
        <v>411</v>
      </c>
      <c r="B46" s="185"/>
      <c r="C46" s="185"/>
      <c r="D46" s="186"/>
      <c r="E46" s="78"/>
      <c r="F46" s="184" t="s">
        <v>410</v>
      </c>
      <c r="G46" s="185"/>
      <c r="H46" s="185"/>
      <c r="I46" s="186"/>
      <c r="K46" s="464"/>
      <c r="L46" s="28"/>
      <c r="M46" s="464"/>
    </row>
    <row r="47" spans="1:13" ht="20.100000000000001" customHeight="1" thickBot="1" x14ac:dyDescent="0.25">
      <c r="A47" s="438"/>
      <c r="B47" s="438"/>
      <c r="C47" s="438"/>
      <c r="D47" s="438"/>
      <c r="E47" s="78"/>
      <c r="F47" s="462"/>
      <c r="G47" s="462"/>
      <c r="H47" s="462"/>
      <c r="I47" s="462"/>
      <c r="K47" s="464"/>
      <c r="L47" s="28"/>
      <c r="M47" s="464"/>
    </row>
    <row r="48" spans="1:13" ht="6" customHeight="1" thickBot="1" x14ac:dyDescent="0.25">
      <c r="A48" s="78"/>
      <c r="B48" s="78"/>
      <c r="C48" s="78"/>
      <c r="D48" s="78"/>
      <c r="E48" s="78"/>
      <c r="F48" s="78"/>
      <c r="G48" s="78"/>
      <c r="H48" s="78"/>
      <c r="I48" s="78"/>
      <c r="K48" s="464"/>
      <c r="L48" s="28"/>
      <c r="M48" s="464"/>
    </row>
    <row r="49" spans="1:13" ht="15" customHeight="1" thickBot="1" x14ac:dyDescent="0.25">
      <c r="A49" s="184" t="s">
        <v>409</v>
      </c>
      <c r="B49" s="185"/>
      <c r="C49" s="185"/>
      <c r="D49" s="186"/>
      <c r="E49" s="78"/>
      <c r="F49" s="184" t="s">
        <v>223</v>
      </c>
      <c r="G49" s="185"/>
      <c r="H49" s="185"/>
      <c r="I49" s="186"/>
      <c r="K49" s="464"/>
      <c r="L49" s="28"/>
      <c r="M49" s="464"/>
    </row>
    <row r="50" spans="1:13" ht="20.100000000000001" customHeight="1" thickBot="1" x14ac:dyDescent="0.25">
      <c r="A50" s="462"/>
      <c r="B50" s="462"/>
      <c r="C50" s="462"/>
      <c r="D50" s="462"/>
      <c r="E50" s="78"/>
      <c r="F50" s="463"/>
      <c r="G50" s="462"/>
      <c r="H50" s="462"/>
      <c r="I50" s="462"/>
      <c r="K50" s="464"/>
      <c r="L50" s="28"/>
      <c r="M50" s="464"/>
    </row>
    <row r="51" spans="1:13" ht="6" customHeight="1" thickBot="1" x14ac:dyDescent="0.25">
      <c r="A51" s="94"/>
      <c r="B51" s="94"/>
      <c r="C51" s="94"/>
      <c r="D51" s="94"/>
      <c r="E51" s="94"/>
      <c r="F51" s="94"/>
      <c r="G51" s="94"/>
      <c r="H51" s="94"/>
      <c r="I51" s="94"/>
    </row>
    <row r="52" spans="1:13" ht="30" customHeight="1" thickBot="1" x14ac:dyDescent="0.25">
      <c r="A52" s="432" t="s">
        <v>607</v>
      </c>
      <c r="B52" s="433"/>
      <c r="C52" s="433"/>
      <c r="D52" s="433"/>
      <c r="E52" s="433"/>
      <c r="F52" s="433"/>
      <c r="G52" s="433"/>
      <c r="H52" s="196">
        <f>LEN(A53)</f>
        <v>0</v>
      </c>
      <c r="I52" s="229" t="s">
        <v>130</v>
      </c>
      <c r="K52" s="465" t="s">
        <v>614</v>
      </c>
      <c r="M52" s="465" t="s">
        <v>613</v>
      </c>
    </row>
    <row r="53" spans="1:13" ht="30" customHeight="1" thickBot="1" x14ac:dyDescent="0.25">
      <c r="A53" s="466"/>
      <c r="B53" s="466"/>
      <c r="C53" s="466"/>
      <c r="D53" s="466"/>
      <c r="E53" s="466"/>
      <c r="F53" s="466"/>
      <c r="G53" s="466"/>
      <c r="H53" s="466"/>
      <c r="I53" s="466"/>
      <c r="K53" s="465"/>
      <c r="M53" s="465"/>
    </row>
    <row r="54" spans="1:13" ht="6" customHeight="1" thickBot="1" x14ac:dyDescent="0.25">
      <c r="K54" s="465"/>
      <c r="M54" s="465"/>
    </row>
    <row r="55" spans="1:13" ht="20.100000000000001" customHeight="1" thickBot="1" x14ac:dyDescent="0.25">
      <c r="A55" s="83" t="s">
        <v>606</v>
      </c>
      <c r="B55" s="19"/>
      <c r="C55" s="19"/>
      <c r="D55" s="19"/>
      <c r="E55" s="19"/>
      <c r="F55" s="19"/>
      <c r="G55" s="19"/>
      <c r="H55" s="19"/>
      <c r="I55" s="26"/>
      <c r="K55" s="465"/>
      <c r="M55" s="465"/>
    </row>
    <row r="56" spans="1:13" s="28" customFormat="1" ht="15" customHeight="1" thickBot="1" x14ac:dyDescent="0.25">
      <c r="A56" s="177" t="s">
        <v>398</v>
      </c>
      <c r="B56" s="185"/>
      <c r="C56" s="185"/>
      <c r="D56" s="186"/>
      <c r="E56" s="180"/>
      <c r="F56" s="177" t="s">
        <v>399</v>
      </c>
      <c r="G56" s="185"/>
      <c r="H56" s="185"/>
      <c r="I56" s="186"/>
      <c r="K56" s="465"/>
      <c r="M56" s="465"/>
    </row>
    <row r="57" spans="1:13" ht="20.100000000000001" customHeight="1" thickBot="1" x14ac:dyDescent="0.25">
      <c r="A57" s="445"/>
      <c r="B57" s="446"/>
      <c r="C57" s="446"/>
      <c r="D57" s="447"/>
      <c r="E57" s="78"/>
      <c r="F57" s="445"/>
      <c r="G57" s="446"/>
      <c r="H57" s="446"/>
      <c r="I57" s="447"/>
      <c r="K57" s="465"/>
      <c r="M57" s="465"/>
    </row>
    <row r="58" spans="1:13" ht="15" customHeight="1" thickBot="1" x14ac:dyDescent="0.25">
      <c r="A58" s="181" t="s">
        <v>400</v>
      </c>
      <c r="B58" s="185"/>
      <c r="C58" s="185"/>
      <c r="D58" s="186"/>
      <c r="E58" s="78"/>
      <c r="F58" s="181" t="s">
        <v>401</v>
      </c>
      <c r="G58" s="185"/>
      <c r="H58" s="185"/>
      <c r="I58" s="186"/>
      <c r="K58" s="465"/>
      <c r="M58" s="465"/>
    </row>
    <row r="59" spans="1:13" ht="20.100000000000001" customHeight="1" thickBot="1" x14ac:dyDescent="0.25">
      <c r="A59" s="438"/>
      <c r="B59" s="438"/>
      <c r="C59" s="438"/>
      <c r="D59" s="438"/>
      <c r="E59" s="78"/>
      <c r="F59" s="462"/>
      <c r="G59" s="462"/>
      <c r="H59" s="462"/>
      <c r="I59" s="462"/>
      <c r="K59" s="465"/>
      <c r="M59" s="465"/>
    </row>
    <row r="60" spans="1:13" ht="15" customHeight="1" thickBot="1" x14ac:dyDescent="0.25">
      <c r="A60" s="184" t="s">
        <v>402</v>
      </c>
      <c r="B60" s="185"/>
      <c r="C60" s="185"/>
      <c r="D60" s="186"/>
      <c r="E60" s="78"/>
      <c r="F60" s="187" t="s">
        <v>222</v>
      </c>
      <c r="G60" s="188"/>
      <c r="H60" s="188"/>
      <c r="I60" s="189"/>
      <c r="K60" s="465"/>
      <c r="M60" s="465"/>
    </row>
    <row r="61" spans="1:13" ht="20.100000000000001" customHeight="1" thickBot="1" x14ac:dyDescent="0.25">
      <c r="A61" s="438"/>
      <c r="B61" s="438"/>
      <c r="C61" s="438"/>
      <c r="D61" s="438"/>
      <c r="E61" s="78"/>
      <c r="F61" s="438"/>
      <c r="G61" s="438"/>
      <c r="H61" s="438"/>
      <c r="I61" s="438"/>
      <c r="K61" s="465"/>
      <c r="M61" s="465"/>
    </row>
    <row r="62" spans="1:13" ht="6" customHeight="1" x14ac:dyDescent="0.2"/>
    <row r="63" spans="1:13" s="78" customFormat="1" ht="20.100000000000001" customHeight="1" x14ac:dyDescent="0.2">
      <c r="A63" s="83" t="s">
        <v>404</v>
      </c>
      <c r="B63" s="84"/>
      <c r="C63" s="84"/>
      <c r="D63" s="84"/>
      <c r="E63" s="84"/>
      <c r="F63" s="84"/>
      <c r="G63" s="84"/>
      <c r="H63" s="84"/>
      <c r="I63" s="156"/>
      <c r="K63"/>
      <c r="M63"/>
    </row>
    <row r="64" spans="1:13" ht="30" customHeight="1" thickBot="1" x14ac:dyDescent="0.25">
      <c r="A64" s="451" t="s">
        <v>753</v>
      </c>
      <c r="B64" s="472"/>
      <c r="C64" s="472"/>
      <c r="D64" s="472"/>
      <c r="E64" s="472"/>
      <c r="F64" s="472"/>
      <c r="G64" s="472"/>
      <c r="H64" s="29">
        <f>LEN(A65)</f>
        <v>0</v>
      </c>
      <c r="I64" s="30" t="s">
        <v>36</v>
      </c>
    </row>
    <row r="65" spans="1:13" s="31" customFormat="1" ht="159.6" customHeight="1" thickBot="1" x14ac:dyDescent="0.25">
      <c r="A65" s="468"/>
      <c r="B65" s="468"/>
      <c r="C65" s="468"/>
      <c r="D65" s="468"/>
      <c r="E65" s="468"/>
      <c r="F65" s="468"/>
      <c r="G65" s="468"/>
      <c r="H65" s="468"/>
      <c r="I65" s="468"/>
      <c r="K65" s="193" t="s">
        <v>217</v>
      </c>
      <c r="M65" s="193" t="s">
        <v>551</v>
      </c>
    </row>
    <row r="66" spans="1:13" ht="6" customHeight="1" thickBot="1" x14ac:dyDescent="0.25"/>
    <row r="67" spans="1:13" ht="20.100000000000001" customHeight="1" x14ac:dyDescent="0.2">
      <c r="A67" s="83" t="s">
        <v>577</v>
      </c>
      <c r="B67" s="19"/>
      <c r="C67" s="19"/>
      <c r="D67" s="19"/>
      <c r="E67" s="19"/>
      <c r="F67" s="19"/>
      <c r="G67" s="19"/>
      <c r="H67" s="19"/>
      <c r="I67" s="26"/>
      <c r="K67" s="498" t="s">
        <v>580</v>
      </c>
      <c r="M67" s="498" t="s">
        <v>576</v>
      </c>
    </row>
    <row r="68" spans="1:13" ht="20.100000000000001" customHeight="1" x14ac:dyDescent="0.2">
      <c r="A68" s="184" t="s">
        <v>412</v>
      </c>
      <c r="B68" s="23"/>
      <c r="C68" s="23"/>
      <c r="D68" s="27"/>
      <c r="F68" s="476"/>
      <c r="G68" s="477"/>
      <c r="H68" s="477"/>
      <c r="I68" s="478"/>
      <c r="K68" s="499"/>
      <c r="M68" s="499"/>
    </row>
    <row r="69" spans="1:13" ht="20.100000000000001" customHeight="1" x14ac:dyDescent="0.2">
      <c r="A69" s="22" t="s">
        <v>575</v>
      </c>
      <c r="B69" s="23"/>
      <c r="C69" s="23"/>
      <c r="D69" s="27"/>
      <c r="F69" s="479"/>
      <c r="G69" s="480"/>
      <c r="H69" s="480"/>
      <c r="I69" s="481"/>
      <c r="K69" s="499"/>
      <c r="M69" s="499"/>
    </row>
    <row r="70" spans="1:13" ht="25.9" customHeight="1" thickBot="1" x14ac:dyDescent="0.25">
      <c r="A70" s="473" t="s">
        <v>413</v>
      </c>
      <c r="B70" s="474"/>
      <c r="C70" s="474"/>
      <c r="D70" s="475"/>
      <c r="F70" s="469"/>
      <c r="G70" s="470"/>
      <c r="H70" s="470"/>
      <c r="I70" s="471"/>
      <c r="K70" s="500"/>
      <c r="M70" s="500"/>
    </row>
    <row r="71" spans="1:13" ht="20.100000000000001" customHeight="1" x14ac:dyDescent="0.2">
      <c r="A71" s="22" t="s">
        <v>414</v>
      </c>
      <c r="B71" s="23"/>
      <c r="C71" s="23"/>
      <c r="D71" s="23"/>
      <c r="E71" s="23"/>
      <c r="F71" s="23"/>
      <c r="G71" s="23"/>
      <c r="H71" s="24">
        <f>LEN(A72)</f>
        <v>0</v>
      </c>
      <c r="I71" s="25" t="s">
        <v>36</v>
      </c>
    </row>
    <row r="72" spans="1:13" ht="164.45" customHeight="1" x14ac:dyDescent="0.2">
      <c r="A72" s="468"/>
      <c r="B72" s="468"/>
      <c r="C72" s="468"/>
      <c r="D72" s="468"/>
      <c r="E72" s="468"/>
      <c r="F72" s="468"/>
      <c r="G72" s="468"/>
      <c r="H72" s="468"/>
      <c r="I72" s="468"/>
    </row>
  </sheetData>
  <sheetProtection sheet="1" objects="1" scenarios="1" selectLockedCells="1"/>
  <mergeCells count="72">
    <mergeCell ref="F28:I28"/>
    <mergeCell ref="F25:I25"/>
    <mergeCell ref="K67:K70"/>
    <mergeCell ref="K3:K4"/>
    <mergeCell ref="K6:K11"/>
    <mergeCell ref="K13:K21"/>
    <mergeCell ref="K23:K26"/>
    <mergeCell ref="K28:K34"/>
    <mergeCell ref="A3:G3"/>
    <mergeCell ref="F34:H34"/>
    <mergeCell ref="A35:I35"/>
    <mergeCell ref="A37:D37"/>
    <mergeCell ref="F37:I37"/>
    <mergeCell ref="A40:D40"/>
    <mergeCell ref="F40:I40"/>
    <mergeCell ref="F44:H44"/>
    <mergeCell ref="A1:H1"/>
    <mergeCell ref="A19:D19"/>
    <mergeCell ref="F19:I19"/>
    <mergeCell ref="A4:I4"/>
    <mergeCell ref="A7:D7"/>
    <mergeCell ref="F7:I7"/>
    <mergeCell ref="A11:D11"/>
    <mergeCell ref="F11:I11"/>
    <mergeCell ref="A13:D13"/>
    <mergeCell ref="F13:I13"/>
    <mergeCell ref="A15:D15"/>
    <mergeCell ref="F15:I15"/>
    <mergeCell ref="M67:M70"/>
    <mergeCell ref="A6:B6"/>
    <mergeCell ref="A59:D59"/>
    <mergeCell ref="F59:I59"/>
    <mergeCell ref="A61:D61"/>
    <mergeCell ref="F61:I61"/>
    <mergeCell ref="F70:I70"/>
    <mergeCell ref="A52:G52"/>
    <mergeCell ref="A23:D23"/>
    <mergeCell ref="F23:I23"/>
    <mergeCell ref="A26:D26"/>
    <mergeCell ref="A29:D29"/>
    <mergeCell ref="F29:I29"/>
    <mergeCell ref="F26:I26"/>
    <mergeCell ref="A21:D21"/>
    <mergeCell ref="F21:I21"/>
    <mergeCell ref="M3:M4"/>
    <mergeCell ref="M6:M11"/>
    <mergeCell ref="M13:M21"/>
    <mergeCell ref="M23:M26"/>
    <mergeCell ref="M28:M34"/>
    <mergeCell ref="L37:L45"/>
    <mergeCell ref="K42:K50"/>
    <mergeCell ref="M42:M50"/>
    <mergeCell ref="K52:K61"/>
    <mergeCell ref="M52:M61"/>
    <mergeCell ref="M36:M39"/>
    <mergeCell ref="K36:K39"/>
    <mergeCell ref="A72:I72"/>
    <mergeCell ref="A53:I53"/>
    <mergeCell ref="A57:D57"/>
    <mergeCell ref="F57:I57"/>
    <mergeCell ref="A64:G64"/>
    <mergeCell ref="A65:I65"/>
    <mergeCell ref="B34:D34"/>
    <mergeCell ref="B44:D44"/>
    <mergeCell ref="F68:I68"/>
    <mergeCell ref="F69:I69"/>
    <mergeCell ref="A70:D70"/>
    <mergeCell ref="A45:I45"/>
    <mergeCell ref="A47:D47"/>
    <mergeCell ref="F47:I47"/>
    <mergeCell ref="A50:D50"/>
    <mergeCell ref="F50:I50"/>
  </mergeCells>
  <conditionalFormatting sqref="A4:I4 F34">
    <cfRule type="notContainsBlanks" dxfId="361" priority="53">
      <formula>LEN(TRIM(A4))&gt;0</formula>
    </cfRule>
  </conditionalFormatting>
  <conditionalFormatting sqref="F26:I26">
    <cfRule type="notContainsBlanks" dxfId="360" priority="52">
      <formula>LEN(TRIM(F26))&gt;0</formula>
    </cfRule>
  </conditionalFormatting>
  <conditionalFormatting sqref="A34">
    <cfRule type="notContainsBlanks" dxfId="359" priority="50">
      <formula>LEN(TRIM(A34))&gt;0</formula>
    </cfRule>
  </conditionalFormatting>
  <conditionalFormatting sqref="I34">
    <cfRule type="notContainsBlanks" dxfId="358" priority="51">
      <formula>LEN(TRIM(I34))&gt;0</formula>
    </cfRule>
  </conditionalFormatting>
  <conditionalFormatting sqref="F38">
    <cfRule type="notContainsBlanks" dxfId="357" priority="49">
      <formula>LEN(TRIM(F38))&gt;0</formula>
    </cfRule>
  </conditionalFormatting>
  <conditionalFormatting sqref="A8">
    <cfRule type="notContainsBlanks" dxfId="356" priority="45">
      <formula>LEN(TRIM(A8))&gt;0</formula>
    </cfRule>
  </conditionalFormatting>
  <conditionalFormatting sqref="F7:F8">
    <cfRule type="notContainsBlanks" dxfId="355" priority="44">
      <formula>LEN(TRIM(F7))&gt;0</formula>
    </cfRule>
  </conditionalFormatting>
  <conditionalFormatting sqref="F40">
    <cfRule type="notContainsBlanks" dxfId="354" priority="46">
      <formula>LEN(TRIM(F40))&gt;0</formula>
    </cfRule>
  </conditionalFormatting>
  <conditionalFormatting sqref="F68">
    <cfRule type="notContainsBlanks" dxfId="353" priority="47">
      <formula>LEN(TRIM(F68))&gt;0</formula>
    </cfRule>
  </conditionalFormatting>
  <conditionalFormatting sqref="A13">
    <cfRule type="notContainsBlanks" dxfId="352" priority="42">
      <formula>LEN(TRIM(A13))&gt;0</formula>
    </cfRule>
  </conditionalFormatting>
  <conditionalFormatting sqref="F15">
    <cfRule type="notContainsBlanks" dxfId="351" priority="41">
      <formula>LEN(TRIM(F15))&gt;0</formula>
    </cfRule>
  </conditionalFormatting>
  <conditionalFormatting sqref="F13">
    <cfRule type="notContainsBlanks" dxfId="350" priority="40">
      <formula>LEN(TRIM(F13))&gt;0</formula>
    </cfRule>
  </conditionalFormatting>
  <conditionalFormatting sqref="A53:I53">
    <cfRule type="notContainsBlanks" dxfId="349" priority="37">
      <formula>LEN(TRIM(A53))&gt;0</formula>
    </cfRule>
  </conditionalFormatting>
  <conditionalFormatting sqref="A19">
    <cfRule type="notContainsBlanks" dxfId="348" priority="36">
      <formula>LEN(TRIM(A19))&gt;0</formula>
    </cfRule>
  </conditionalFormatting>
  <conditionalFormatting sqref="F19:I19">
    <cfRule type="notContainsBlanks" dxfId="347" priority="35">
      <formula>LEN(TRIM(F19))&gt;0</formula>
    </cfRule>
  </conditionalFormatting>
  <conditionalFormatting sqref="A21">
    <cfRule type="notContainsBlanks" dxfId="346" priority="34">
      <formula>LEN(TRIM(A21))&gt;0</formula>
    </cfRule>
  </conditionalFormatting>
  <conditionalFormatting sqref="F23">
    <cfRule type="notContainsBlanks" dxfId="345" priority="33">
      <formula>LEN(TRIM(F23))&gt;0</formula>
    </cfRule>
  </conditionalFormatting>
  <conditionalFormatting sqref="A23">
    <cfRule type="notContainsBlanks" dxfId="344" priority="32">
      <formula>LEN(TRIM(A23))&gt;0</formula>
    </cfRule>
  </conditionalFormatting>
  <conditionalFormatting sqref="F37:I37">
    <cfRule type="notContainsBlanks" dxfId="343" priority="31">
      <formula>LEN(TRIM(F37))&gt;0</formula>
    </cfRule>
  </conditionalFormatting>
  <conditionalFormatting sqref="A40:D40">
    <cfRule type="notContainsBlanks" dxfId="342" priority="30">
      <formula>LEN(TRIM(A40))&gt;0</formula>
    </cfRule>
  </conditionalFormatting>
  <conditionalFormatting sqref="A37:D37">
    <cfRule type="notContainsBlanks" dxfId="341" priority="29">
      <formula>LEN(TRIM(A37))&gt;0</formula>
    </cfRule>
  </conditionalFormatting>
  <conditionalFormatting sqref="F48">
    <cfRule type="notContainsBlanks" dxfId="340" priority="28">
      <formula>LEN(TRIM(F48))&gt;0</formula>
    </cfRule>
  </conditionalFormatting>
  <conditionalFormatting sqref="A59">
    <cfRule type="notContainsBlanks" dxfId="339" priority="27">
      <formula>LEN(TRIM(A59))&gt;0</formula>
    </cfRule>
  </conditionalFormatting>
  <conditionalFormatting sqref="F61">
    <cfRule type="notContainsBlanks" dxfId="338" priority="26">
      <formula>LEN(TRIM(F61))&gt;0</formula>
    </cfRule>
  </conditionalFormatting>
  <conditionalFormatting sqref="F59">
    <cfRule type="notContainsBlanks" dxfId="337" priority="25">
      <formula>LEN(TRIM(F59))&gt;0</formula>
    </cfRule>
  </conditionalFormatting>
  <conditionalFormatting sqref="A61">
    <cfRule type="notContainsBlanks" dxfId="336" priority="24">
      <formula>LEN(TRIM(A61))&gt;0</formula>
    </cfRule>
  </conditionalFormatting>
  <conditionalFormatting sqref="F69">
    <cfRule type="notContainsBlanks" dxfId="335" priority="23">
      <formula>LEN(TRIM(F69))&gt;0</formula>
    </cfRule>
  </conditionalFormatting>
  <conditionalFormatting sqref="F70:I70">
    <cfRule type="notContainsBlanks" dxfId="334" priority="22">
      <formula>LEN(TRIM(F70))&gt;0</formula>
    </cfRule>
  </conditionalFormatting>
  <conditionalFormatting sqref="F21">
    <cfRule type="notContainsBlanks" dxfId="333" priority="21">
      <formula>LEN(TRIM(F21))&gt;0</formula>
    </cfRule>
  </conditionalFormatting>
  <conditionalFormatting sqref="A29">
    <cfRule type="notContainsBlanks" dxfId="332" priority="20">
      <formula>LEN(TRIM(A29))&gt;0</formula>
    </cfRule>
  </conditionalFormatting>
  <conditionalFormatting sqref="A11">
    <cfRule type="notContainsBlanks" dxfId="331" priority="19">
      <formula>LEN(TRIM(A11))&gt;0</formula>
    </cfRule>
  </conditionalFormatting>
  <conditionalFormatting sqref="A7">
    <cfRule type="notContainsBlanks" dxfId="330" priority="18">
      <formula>LEN(TRIM(A7))&gt;0</formula>
    </cfRule>
  </conditionalFormatting>
  <conditionalFormatting sqref="F29:I29">
    <cfRule type="notContainsBlanks" dxfId="329" priority="17">
      <formula>LEN(TRIM(F29))&gt;0</formula>
    </cfRule>
  </conditionalFormatting>
  <conditionalFormatting sqref="F57">
    <cfRule type="notContainsBlanks" dxfId="328" priority="16">
      <formula>LEN(TRIM(F57))&gt;0</formula>
    </cfRule>
  </conditionalFormatting>
  <conditionalFormatting sqref="A57">
    <cfRule type="notContainsBlanks" dxfId="327" priority="15">
      <formula>LEN(TRIM(A57))&gt;0</formula>
    </cfRule>
  </conditionalFormatting>
  <conditionalFormatting sqref="F11">
    <cfRule type="notContainsBlanks" dxfId="326" priority="14">
      <formula>LEN(TRIM(F11))&gt;0</formula>
    </cfRule>
  </conditionalFormatting>
  <conditionalFormatting sqref="A44">
    <cfRule type="notContainsBlanks" dxfId="325" priority="13">
      <formula>LEN(TRIM(A44))&gt;0</formula>
    </cfRule>
  </conditionalFormatting>
  <conditionalFormatting sqref="F44">
    <cfRule type="notContainsBlanks" dxfId="324" priority="11">
      <formula>LEN(TRIM(F44))&gt;0</formula>
    </cfRule>
  </conditionalFormatting>
  <conditionalFormatting sqref="I44">
    <cfRule type="notContainsBlanks" dxfId="323" priority="10">
      <formula>LEN(TRIM(I44))&gt;0</formula>
    </cfRule>
  </conditionalFormatting>
  <conditionalFormatting sqref="A47:D47">
    <cfRule type="notContainsBlanks" dxfId="322" priority="9">
      <formula>LEN(TRIM(A47))&gt;0</formula>
    </cfRule>
  </conditionalFormatting>
  <conditionalFormatting sqref="F47:I47">
    <cfRule type="notContainsBlanks" dxfId="321" priority="8">
      <formula>LEN(TRIM(F47))&gt;0</formula>
    </cfRule>
  </conditionalFormatting>
  <conditionalFormatting sqref="A50:D50">
    <cfRule type="notContainsBlanks" dxfId="320" priority="7">
      <formula>LEN(TRIM(A50))&gt;0</formula>
    </cfRule>
  </conditionalFormatting>
  <conditionalFormatting sqref="F50">
    <cfRule type="notContainsBlanks" dxfId="319" priority="6">
      <formula>LEN(TRIM(F50))&gt;0</formula>
    </cfRule>
  </conditionalFormatting>
  <conditionalFormatting sqref="A15">
    <cfRule type="notContainsBlanks" dxfId="318" priority="39">
      <formula>LEN(TRIM(A15))&gt;0</formula>
    </cfRule>
  </conditionalFormatting>
  <conditionalFormatting sqref="A65:I65">
    <cfRule type="notContainsBlanks" dxfId="317" priority="5">
      <formula>LEN(TRIM(A65))&gt;0</formula>
    </cfRule>
  </conditionalFormatting>
  <conditionalFormatting sqref="A72:I72">
    <cfRule type="notContainsBlanks" dxfId="316" priority="4">
      <formula>LEN(TRIM(A72))&gt;0</formula>
    </cfRule>
  </conditionalFormatting>
  <conditionalFormatting sqref="A26">
    <cfRule type="notContainsBlanks" dxfId="315" priority="3">
      <formula>LEN(TRIM(A26))&gt;0</formula>
    </cfRule>
  </conditionalFormatting>
  <conditionalFormatting sqref="B34">
    <cfRule type="notContainsBlanks" dxfId="314" priority="2">
      <formula>LEN(TRIM(B34))&gt;0</formula>
    </cfRule>
  </conditionalFormatting>
  <conditionalFormatting sqref="B44">
    <cfRule type="notContainsBlanks" dxfId="313" priority="1">
      <formula>LEN(TRIM(B44))&gt;0</formula>
    </cfRule>
  </conditionalFormatting>
  <dataValidations count="9">
    <dataValidation operator="lessThanOrEqual" allowBlank="1" showInputMessage="1" showErrorMessage="1" sqref="F7:I7" xr:uid="{00000000-0002-0000-0500-000000000000}"/>
    <dataValidation allowBlank="1" errorTitle="County" error="Please choose from the drop down menu." promptTitle="County" prompt="Please choose the county where your organization is registered." sqref="E11:E15 E19:E23 E57:E61" xr:uid="{00000000-0002-0000-0500-000001000000}"/>
    <dataValidation type="list" allowBlank="1" showInputMessage="1" showErrorMessage="1" errorTitle="Roll down" error="Please choose from the drop down menu." sqref="A11:D11 A19:D19 A57:D57" xr:uid="{00000000-0002-0000-0500-000002000000}">
      <formula1>States</formula1>
    </dataValidation>
    <dataValidation type="list" allowBlank="1" showErrorMessage="1" errorTitle="Roll down" error="Please choose from the drop down menu." sqref="F57:I57 F19:I19" xr:uid="{00000000-0002-0000-0500-000003000000}">
      <formula1>IF(A19="Magyarország",INDIRECT("Hungary"),INDIRECT("Slovakia"))</formula1>
    </dataValidation>
    <dataValidation type="list" allowBlank="1" showInputMessage="1" showErrorMessage="1" sqref="F26:I26" xr:uid="{00000000-0002-0000-0500-000005000000}">
      <formula1>SK_pravna_forma</formula1>
    </dataValidation>
    <dataValidation type="textLength" operator="lessThanOrEqual" allowBlank="1" showInputMessage="1" showErrorMessage="1" errorTitle="Character limit!" error="Please see character limit in the right up corner." sqref="A65:I65 A72:I72" xr:uid="{00000000-0002-0000-0500-000006000000}">
      <formula1>1000</formula1>
    </dataValidation>
    <dataValidation type="textLength" operator="lessThanOrEqual" allowBlank="1" showInputMessage="1" showErrorMessage="1" errorTitle="Character limit!" error="Please type no more than 150 characters." sqref="A53:I53 A4:I4" xr:uid="{00000000-0002-0000-0500-000007000000}">
      <formula1>150</formula1>
    </dataValidation>
    <dataValidation type="textLength" operator="lessThanOrEqual" allowBlank="1" showInputMessage="1" showErrorMessage="1" errorTitle="Character limit!" error="Please type no more than 10 characters." sqref="A7:D7" xr:uid="{00000000-0002-0000-0500-000008000000}">
      <formula1>10</formula1>
    </dataValidation>
    <dataValidation type="list" allowBlank="1" errorTitle="Roll down" error="Please choose from the drop down menu." sqref="F11:I11" xr:uid="{00000000-0002-0000-0500-000009000000}">
      <formula1>IF(A11="Magyarország",INDIRECT("Hungary"),INDIRECT("Slovakia"))</formula1>
    </dataValidation>
  </dataValidations>
  <pageMargins left="0.7" right="0.7" top="0.75" bottom="0.75" header="0.3" footer="0.3"/>
  <pageSetup paperSize="9" scale="99" fitToHeight="0" orientation="portrait" r:id="rId1"/>
  <headerFooter>
    <oddFooter>&amp;C&amp;F&amp;R&amp;P</oddFooter>
  </headerFooter>
  <rowBreaks count="1" manualBreakCount="1">
    <brk id="43"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'Hidden data'!A61:A99</xm:f>
          </x14:formula1>
          <xm:sqref>F29:I29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unka18"/>
  <dimension ref="A1:M72"/>
  <sheetViews>
    <sheetView showGridLines="0" view="pageBreakPreview" topLeftCell="A19" zoomScaleNormal="115" zoomScaleSheetLayoutView="100" workbookViewId="0">
      <selection activeCell="A26" sqref="A26:D26"/>
    </sheetView>
  </sheetViews>
  <sheetFormatPr defaultColWidth="9" defaultRowHeight="14.25" x14ac:dyDescent="0.2"/>
  <cols>
    <col min="1" max="4" width="9.625" customWidth="1"/>
    <col min="5" max="5" width="1.625" customWidth="1"/>
    <col min="6" max="8" width="9.625" customWidth="1"/>
    <col min="9" max="9" width="11.875" customWidth="1"/>
    <col min="10" max="10" width="1.625" customWidth="1"/>
    <col min="11" max="11" width="35.625" customWidth="1"/>
    <col min="12" max="12" width="3.75" customWidth="1"/>
    <col min="13" max="13" width="37.25" customWidth="1"/>
  </cols>
  <sheetData>
    <row r="1" spans="1:13" s="75" customFormat="1" ht="47.45" customHeight="1" thickBot="1" x14ac:dyDescent="0.25">
      <c r="A1" s="488" t="s">
        <v>416</v>
      </c>
      <c r="B1" s="488"/>
      <c r="C1" s="488"/>
      <c r="D1" s="488"/>
      <c r="E1" s="488"/>
      <c r="F1" s="488"/>
      <c r="G1" s="488"/>
      <c r="H1" s="488"/>
      <c r="I1" s="74" t="s">
        <v>867</v>
      </c>
      <c r="K1" s="56" t="s">
        <v>189</v>
      </c>
      <c r="L1" s="106"/>
      <c r="M1" s="56" t="s">
        <v>542</v>
      </c>
    </row>
    <row r="2" spans="1:13" ht="8.1" customHeight="1" thickBot="1" x14ac:dyDescent="0.25">
      <c r="A2" s="17"/>
      <c r="B2" s="17"/>
      <c r="C2" s="17"/>
      <c r="D2" s="17"/>
      <c r="E2" s="17"/>
      <c r="F2" s="17"/>
      <c r="G2" s="17"/>
      <c r="H2" s="17"/>
      <c r="I2" s="17"/>
    </row>
    <row r="3" spans="1:13" ht="27.6" customHeight="1" thickBot="1" x14ac:dyDescent="0.25">
      <c r="A3" s="432" t="s">
        <v>504</v>
      </c>
      <c r="B3" s="433"/>
      <c r="C3" s="433"/>
      <c r="D3" s="433"/>
      <c r="E3" s="433"/>
      <c r="F3" s="433"/>
      <c r="G3" s="433"/>
      <c r="H3" s="196">
        <f>LEN(A4)</f>
        <v>0</v>
      </c>
      <c r="I3" s="20" t="s">
        <v>130</v>
      </c>
      <c r="K3" s="464" t="s">
        <v>609</v>
      </c>
      <c r="M3" s="464" t="s">
        <v>608</v>
      </c>
    </row>
    <row r="4" spans="1:13" ht="39.75" customHeight="1" thickBot="1" x14ac:dyDescent="0.25">
      <c r="A4" s="490"/>
      <c r="B4" s="491"/>
      <c r="C4" s="491"/>
      <c r="D4" s="491"/>
      <c r="E4" s="491"/>
      <c r="F4" s="491"/>
      <c r="G4" s="491"/>
      <c r="H4" s="491"/>
      <c r="I4" s="492"/>
      <c r="K4" s="464"/>
      <c r="M4" s="464"/>
    </row>
    <row r="5" spans="1:13" ht="6" customHeight="1" thickBot="1" x14ac:dyDescent="0.25">
      <c r="A5" s="45"/>
      <c r="B5" s="45"/>
      <c r="C5" s="45"/>
      <c r="D5" s="45"/>
      <c r="F5" s="21"/>
      <c r="G5" s="21"/>
      <c r="H5" s="21"/>
      <c r="I5" s="21"/>
    </row>
    <row r="6" spans="1:13" ht="23.45" customHeight="1" thickBot="1" x14ac:dyDescent="0.25">
      <c r="A6" s="496" t="s">
        <v>396</v>
      </c>
      <c r="B6" s="497"/>
      <c r="C6" s="46">
        <f>LEN(A7)</f>
        <v>0</v>
      </c>
      <c r="D6" s="47" t="s">
        <v>131</v>
      </c>
      <c r="F6" s="22" t="s">
        <v>224</v>
      </c>
      <c r="G6" s="23"/>
      <c r="H6" s="24"/>
      <c r="I6" s="25"/>
      <c r="K6" s="464" t="s">
        <v>458</v>
      </c>
      <c r="M6" s="464" t="s">
        <v>878</v>
      </c>
    </row>
    <row r="7" spans="1:13" ht="20.100000000000001" customHeight="1" thickBot="1" x14ac:dyDescent="0.25">
      <c r="A7" s="493"/>
      <c r="B7" s="494"/>
      <c r="C7" s="494"/>
      <c r="D7" s="495"/>
      <c r="F7" s="438"/>
      <c r="G7" s="438"/>
      <c r="H7" s="438"/>
      <c r="I7" s="438"/>
      <c r="K7" s="464"/>
      <c r="M7" s="464"/>
    </row>
    <row r="8" spans="1:13" ht="15.75" customHeight="1" thickBot="1" x14ac:dyDescent="0.25">
      <c r="K8" s="464"/>
      <c r="M8" s="464"/>
    </row>
    <row r="9" spans="1:13" ht="20.100000000000001" customHeight="1" thickBot="1" x14ac:dyDescent="0.25">
      <c r="A9" s="157" t="s">
        <v>397</v>
      </c>
      <c r="B9" s="142"/>
      <c r="C9" s="142"/>
      <c r="D9" s="142"/>
      <c r="E9" s="84"/>
      <c r="F9" s="142"/>
      <c r="G9" s="142"/>
      <c r="H9" s="142"/>
      <c r="I9" s="158"/>
      <c r="K9" s="464"/>
      <c r="M9" s="464"/>
    </row>
    <row r="10" spans="1:13" s="28" customFormat="1" ht="15" customHeight="1" thickBot="1" x14ac:dyDescent="0.25">
      <c r="A10" s="177" t="s">
        <v>398</v>
      </c>
      <c r="B10" s="178"/>
      <c r="C10" s="178"/>
      <c r="D10" s="179"/>
      <c r="E10" s="180"/>
      <c r="F10" s="177" t="s">
        <v>399</v>
      </c>
      <c r="G10" s="178"/>
      <c r="H10" s="178"/>
      <c r="I10" s="179"/>
      <c r="K10" s="464"/>
      <c r="M10" s="464"/>
    </row>
    <row r="11" spans="1:13" ht="20.100000000000001" customHeight="1" thickBot="1" x14ac:dyDescent="0.25">
      <c r="A11" s="445"/>
      <c r="B11" s="446"/>
      <c r="C11" s="446"/>
      <c r="D11" s="447"/>
      <c r="E11" s="78"/>
      <c r="F11" s="445"/>
      <c r="G11" s="446"/>
      <c r="H11" s="446"/>
      <c r="I11" s="447"/>
      <c r="K11" s="464"/>
      <c r="M11" s="464"/>
    </row>
    <row r="12" spans="1:13" ht="15" customHeight="1" thickBot="1" x14ac:dyDescent="0.25">
      <c r="A12" s="181" t="s">
        <v>400</v>
      </c>
      <c r="B12" s="182"/>
      <c r="C12" s="182"/>
      <c r="D12" s="183"/>
      <c r="E12" s="78"/>
      <c r="F12" s="181" t="s">
        <v>401</v>
      </c>
      <c r="G12" s="182"/>
      <c r="H12" s="182"/>
      <c r="I12" s="183"/>
    </row>
    <row r="13" spans="1:13" ht="20.100000000000001" customHeight="1" thickBot="1" x14ac:dyDescent="0.25">
      <c r="A13" s="438"/>
      <c r="B13" s="438"/>
      <c r="C13" s="438"/>
      <c r="D13" s="438"/>
      <c r="E13" s="78"/>
      <c r="F13" s="462"/>
      <c r="G13" s="462"/>
      <c r="H13" s="462"/>
      <c r="I13" s="462"/>
      <c r="K13" s="464" t="s">
        <v>578</v>
      </c>
      <c r="M13" s="464" t="s">
        <v>552</v>
      </c>
    </row>
    <row r="14" spans="1:13" ht="15" customHeight="1" thickBot="1" x14ac:dyDescent="0.25">
      <c r="A14" s="184" t="s">
        <v>402</v>
      </c>
      <c r="B14" s="185"/>
      <c r="C14" s="185"/>
      <c r="D14" s="186"/>
      <c r="E14" s="78"/>
      <c r="F14" s="187" t="s">
        <v>222</v>
      </c>
      <c r="G14" s="188"/>
      <c r="H14" s="188"/>
      <c r="I14" s="189"/>
      <c r="K14" s="464"/>
      <c r="M14" s="464"/>
    </row>
    <row r="15" spans="1:13" ht="20.100000000000001" customHeight="1" thickBot="1" x14ac:dyDescent="0.25">
      <c r="A15" s="438"/>
      <c r="B15" s="438"/>
      <c r="C15" s="438"/>
      <c r="D15" s="438"/>
      <c r="F15" s="438"/>
      <c r="G15" s="438"/>
      <c r="H15" s="438"/>
      <c r="I15" s="438"/>
      <c r="K15" s="464"/>
      <c r="M15" s="464"/>
    </row>
    <row r="16" spans="1:13" ht="6" customHeight="1" thickBot="1" x14ac:dyDescent="0.25">
      <c r="A16" s="21"/>
      <c r="B16" s="21"/>
      <c r="C16" s="21"/>
      <c r="D16" s="21"/>
      <c r="F16" s="21"/>
      <c r="G16" s="21"/>
      <c r="H16" s="21"/>
      <c r="I16" s="21"/>
      <c r="K16" s="464"/>
      <c r="M16" s="464"/>
    </row>
    <row r="17" spans="1:13" ht="20.100000000000001" customHeight="1" thickBot="1" x14ac:dyDescent="0.25">
      <c r="A17" s="83" t="s">
        <v>403</v>
      </c>
      <c r="B17" s="84"/>
      <c r="C17" s="84"/>
      <c r="D17" s="84"/>
      <c r="E17" s="84"/>
      <c r="F17" s="84"/>
      <c r="G17" s="84"/>
      <c r="H17" s="84"/>
      <c r="I17" s="156"/>
      <c r="K17" s="464"/>
      <c r="M17" s="464"/>
    </row>
    <row r="18" spans="1:13" s="28" customFormat="1" ht="15" customHeight="1" thickBot="1" x14ac:dyDescent="0.25">
      <c r="A18" s="177" t="s">
        <v>398</v>
      </c>
      <c r="B18" s="178"/>
      <c r="C18" s="178"/>
      <c r="D18" s="179"/>
      <c r="E18" s="180"/>
      <c r="F18" s="177" t="s">
        <v>399</v>
      </c>
      <c r="G18" s="178"/>
      <c r="H18" s="178"/>
      <c r="I18" s="179"/>
      <c r="K18" s="464"/>
      <c r="M18" s="464"/>
    </row>
    <row r="19" spans="1:13" ht="19.5" customHeight="1" thickBot="1" x14ac:dyDescent="0.25">
      <c r="A19" s="445"/>
      <c r="B19" s="446"/>
      <c r="C19" s="446"/>
      <c r="D19" s="447"/>
      <c r="E19" s="78"/>
      <c r="F19" s="445"/>
      <c r="G19" s="446"/>
      <c r="H19" s="446"/>
      <c r="I19" s="447"/>
      <c r="K19" s="464"/>
      <c r="M19" s="464"/>
    </row>
    <row r="20" spans="1:13" ht="15" customHeight="1" thickBot="1" x14ac:dyDescent="0.25">
      <c r="A20" s="181" t="s">
        <v>400</v>
      </c>
      <c r="B20" s="182"/>
      <c r="C20" s="182"/>
      <c r="D20" s="183"/>
      <c r="E20" s="78"/>
      <c r="F20" s="181" t="s">
        <v>401</v>
      </c>
      <c r="G20" s="182"/>
      <c r="H20" s="182"/>
      <c r="I20" s="183"/>
      <c r="K20" s="464"/>
      <c r="M20" s="464"/>
    </row>
    <row r="21" spans="1:13" ht="19.5" customHeight="1" thickBot="1" x14ac:dyDescent="0.25">
      <c r="A21" s="438"/>
      <c r="B21" s="438"/>
      <c r="C21" s="438"/>
      <c r="D21" s="438"/>
      <c r="E21" s="78"/>
      <c r="F21" s="462"/>
      <c r="G21" s="462"/>
      <c r="H21" s="462"/>
      <c r="I21" s="462"/>
      <c r="K21" s="464"/>
      <c r="M21" s="464"/>
    </row>
    <row r="22" spans="1:13" ht="15" customHeight="1" thickBot="1" x14ac:dyDescent="0.25">
      <c r="A22" s="184" t="s">
        <v>402</v>
      </c>
      <c r="B22" s="185"/>
      <c r="C22" s="185"/>
      <c r="D22" s="186"/>
      <c r="E22" s="78"/>
      <c r="F22" s="187" t="s">
        <v>222</v>
      </c>
      <c r="G22" s="188"/>
      <c r="H22" s="188"/>
      <c r="I22" s="189"/>
    </row>
    <row r="23" spans="1:13" ht="20.100000000000001" customHeight="1" thickBot="1" x14ac:dyDescent="0.25">
      <c r="A23" s="438"/>
      <c r="B23" s="438"/>
      <c r="C23" s="438"/>
      <c r="D23" s="438"/>
      <c r="E23" s="78"/>
      <c r="F23" s="438"/>
      <c r="G23" s="438"/>
      <c r="H23" s="438"/>
      <c r="I23" s="438"/>
      <c r="K23" s="465" t="s">
        <v>610</v>
      </c>
      <c r="L23" s="78"/>
      <c r="M23" s="465" t="s">
        <v>611</v>
      </c>
    </row>
    <row r="24" spans="1:13" ht="6" customHeight="1" thickBot="1" x14ac:dyDescent="0.25">
      <c r="K24" s="465"/>
      <c r="L24" s="78"/>
      <c r="M24" s="465"/>
    </row>
    <row r="25" spans="1:13" ht="30" customHeight="1" thickBot="1" x14ac:dyDescent="0.25">
      <c r="A25" s="83" t="s">
        <v>812</v>
      </c>
      <c r="B25" s="171"/>
      <c r="C25" s="171"/>
      <c r="D25" s="190"/>
      <c r="E25" s="94"/>
      <c r="F25" s="485" t="s">
        <v>741</v>
      </c>
      <c r="G25" s="486"/>
      <c r="H25" s="486"/>
      <c r="I25" s="487"/>
      <c r="K25" s="465"/>
      <c r="L25" s="78"/>
      <c r="M25" s="465"/>
    </row>
    <row r="26" spans="1:13" ht="30" customHeight="1" thickBot="1" x14ac:dyDescent="0.25">
      <c r="A26" s="462"/>
      <c r="B26" s="462"/>
      <c r="C26" s="462"/>
      <c r="D26" s="462"/>
      <c r="F26" s="445"/>
      <c r="G26" s="446"/>
      <c r="H26" s="446"/>
      <c r="I26" s="447"/>
      <c r="K26" s="465"/>
      <c r="L26" s="78"/>
      <c r="M26" s="465"/>
    </row>
    <row r="27" spans="1:13" ht="6" customHeight="1" x14ac:dyDescent="0.2">
      <c r="F27" s="78"/>
      <c r="G27" s="78"/>
      <c r="H27" s="78"/>
      <c r="I27" s="78"/>
    </row>
    <row r="28" spans="1:13" ht="26.45" customHeight="1" thickBot="1" x14ac:dyDescent="0.25">
      <c r="A28" s="18" t="s">
        <v>811</v>
      </c>
      <c r="B28" s="19"/>
      <c r="C28" s="19"/>
      <c r="D28" s="26"/>
      <c r="F28" s="485" t="s">
        <v>742</v>
      </c>
      <c r="G28" s="486"/>
      <c r="H28" s="486"/>
      <c r="I28" s="487"/>
      <c r="K28" s="428" t="s">
        <v>615</v>
      </c>
      <c r="L28" s="28"/>
      <c r="M28" s="428" t="s">
        <v>612</v>
      </c>
    </row>
    <row r="29" spans="1:13" ht="30" customHeight="1" thickBot="1" x14ac:dyDescent="0.25">
      <c r="A29" s="462"/>
      <c r="B29" s="462"/>
      <c r="C29" s="462"/>
      <c r="D29" s="462"/>
      <c r="F29" s="482"/>
      <c r="G29" s="483"/>
      <c r="H29" s="483"/>
      <c r="I29" s="484"/>
      <c r="K29" s="429"/>
      <c r="L29" s="28"/>
      <c r="M29" s="429"/>
    </row>
    <row r="30" spans="1:13" ht="6" customHeight="1" x14ac:dyDescent="0.2">
      <c r="K30" s="429"/>
      <c r="L30" s="28"/>
      <c r="M30" s="429"/>
    </row>
    <row r="31" spans="1:13" ht="6" customHeight="1" x14ac:dyDescent="0.2">
      <c r="K31" s="429"/>
      <c r="L31" s="28"/>
      <c r="M31" s="429"/>
    </row>
    <row r="32" spans="1:13" s="78" customFormat="1" ht="20.100000000000001" customHeight="1" x14ac:dyDescent="0.2">
      <c r="A32" s="83" t="s">
        <v>810</v>
      </c>
      <c r="B32" s="84"/>
      <c r="C32" s="84"/>
      <c r="D32" s="84"/>
      <c r="E32" s="84"/>
      <c r="F32" s="84"/>
      <c r="G32" s="84"/>
      <c r="H32" s="84"/>
      <c r="I32" s="156"/>
      <c r="K32" s="429"/>
      <c r="L32" s="180"/>
      <c r="M32" s="429"/>
    </row>
    <row r="33" spans="1:13" s="78" customFormat="1" ht="15" customHeight="1" x14ac:dyDescent="0.2">
      <c r="A33" s="191" t="s">
        <v>407</v>
      </c>
      <c r="B33" s="184" t="s">
        <v>405</v>
      </c>
      <c r="C33" s="185"/>
      <c r="D33" s="186"/>
      <c r="F33" s="184" t="s">
        <v>406</v>
      </c>
      <c r="G33" s="185"/>
      <c r="H33" s="186"/>
      <c r="I33" s="191" t="s">
        <v>407</v>
      </c>
      <c r="K33" s="429"/>
      <c r="L33" s="180"/>
      <c r="M33" s="429"/>
    </row>
    <row r="34" spans="1:13" ht="20.100000000000001" customHeight="1" x14ac:dyDescent="0.2">
      <c r="A34" s="192"/>
      <c r="B34" s="462"/>
      <c r="C34" s="462"/>
      <c r="D34" s="462"/>
      <c r="E34" s="78"/>
      <c r="F34" s="462"/>
      <c r="G34" s="462"/>
      <c r="H34" s="462"/>
      <c r="I34" s="192"/>
      <c r="K34" s="430"/>
      <c r="L34" s="28"/>
      <c r="M34" s="430"/>
    </row>
    <row r="35" spans="1:13" ht="6" customHeight="1" thickBot="1" x14ac:dyDescent="0.25">
      <c r="A35" s="467"/>
      <c r="B35" s="467"/>
      <c r="C35" s="467"/>
      <c r="D35" s="467"/>
      <c r="E35" s="467"/>
      <c r="F35" s="467"/>
      <c r="G35" s="467"/>
      <c r="H35" s="467"/>
      <c r="I35" s="467"/>
      <c r="K35" s="230"/>
      <c r="L35" s="28"/>
      <c r="M35" s="228"/>
    </row>
    <row r="36" spans="1:13" ht="15" customHeight="1" x14ac:dyDescent="0.2">
      <c r="A36" s="184" t="s">
        <v>411</v>
      </c>
      <c r="B36" s="185"/>
      <c r="C36" s="185"/>
      <c r="D36" s="186"/>
      <c r="E36" s="78"/>
      <c r="F36" s="184" t="s">
        <v>410</v>
      </c>
      <c r="G36" s="185"/>
      <c r="H36" s="185"/>
      <c r="I36" s="186"/>
      <c r="K36" s="501"/>
      <c r="L36" s="28"/>
      <c r="M36" s="501"/>
    </row>
    <row r="37" spans="1:13" ht="20.100000000000001" customHeight="1" x14ac:dyDescent="0.2">
      <c r="A37" s="438"/>
      <c r="B37" s="438"/>
      <c r="C37" s="438"/>
      <c r="D37" s="438"/>
      <c r="E37" s="78"/>
      <c r="F37" s="462"/>
      <c r="G37" s="462"/>
      <c r="H37" s="462"/>
      <c r="I37" s="462"/>
      <c r="K37" s="502"/>
      <c r="L37" s="489"/>
      <c r="M37" s="502"/>
    </row>
    <row r="38" spans="1:13" ht="6" customHeight="1" x14ac:dyDescent="0.2">
      <c r="A38" s="78"/>
      <c r="B38" s="78"/>
      <c r="C38" s="78"/>
      <c r="D38" s="78"/>
      <c r="E38" s="78"/>
      <c r="F38" s="78"/>
      <c r="G38" s="78"/>
      <c r="H38" s="78"/>
      <c r="I38" s="78"/>
      <c r="K38" s="502"/>
      <c r="L38" s="489"/>
      <c r="M38" s="502"/>
    </row>
    <row r="39" spans="1:13" ht="15" customHeight="1" thickBot="1" x14ac:dyDescent="0.25">
      <c r="A39" s="184" t="s">
        <v>409</v>
      </c>
      <c r="B39" s="185"/>
      <c r="C39" s="185"/>
      <c r="D39" s="186"/>
      <c r="E39" s="78"/>
      <c r="F39" s="184" t="s">
        <v>223</v>
      </c>
      <c r="G39" s="185"/>
      <c r="H39" s="185"/>
      <c r="I39" s="186"/>
      <c r="K39" s="503"/>
      <c r="L39" s="489"/>
      <c r="M39" s="503"/>
    </row>
    <row r="40" spans="1:13" ht="20.100000000000001" customHeight="1" x14ac:dyDescent="0.2">
      <c r="A40" s="462"/>
      <c r="B40" s="462"/>
      <c r="C40" s="462"/>
      <c r="D40" s="462"/>
      <c r="E40" s="78"/>
      <c r="F40" s="463"/>
      <c r="G40" s="462"/>
      <c r="H40" s="462"/>
      <c r="I40" s="462"/>
      <c r="K40" s="28"/>
      <c r="L40" s="489"/>
      <c r="M40" s="28"/>
    </row>
    <row r="41" spans="1:13" ht="6" customHeight="1" thickBot="1" x14ac:dyDescent="0.25">
      <c r="A41" s="78"/>
      <c r="B41" s="78"/>
      <c r="C41" s="78"/>
      <c r="D41" s="78"/>
      <c r="E41" s="78"/>
      <c r="F41" s="78"/>
      <c r="G41" s="78"/>
      <c r="H41" s="78"/>
      <c r="I41" s="78"/>
      <c r="K41" s="28"/>
      <c r="L41" s="489"/>
      <c r="M41" s="28"/>
    </row>
    <row r="42" spans="1:13" ht="20.100000000000001" customHeight="1" thickBot="1" x14ac:dyDescent="0.25">
      <c r="A42" s="83" t="s">
        <v>408</v>
      </c>
      <c r="B42" s="84"/>
      <c r="C42" s="84"/>
      <c r="D42" s="84"/>
      <c r="E42" s="84"/>
      <c r="F42" s="84"/>
      <c r="G42" s="84"/>
      <c r="H42" s="84"/>
      <c r="I42" s="156"/>
      <c r="K42" s="464" t="s">
        <v>216</v>
      </c>
      <c r="L42" s="489"/>
      <c r="M42" s="464" t="s">
        <v>579</v>
      </c>
    </row>
    <row r="43" spans="1:13" ht="15" customHeight="1" thickBot="1" x14ac:dyDescent="0.25">
      <c r="A43" s="191" t="s">
        <v>407</v>
      </c>
      <c r="B43" s="184" t="s">
        <v>405</v>
      </c>
      <c r="C43" s="185"/>
      <c r="D43" s="186"/>
      <c r="E43" s="78"/>
      <c r="F43" s="184" t="s">
        <v>406</v>
      </c>
      <c r="G43" s="185"/>
      <c r="H43" s="186"/>
      <c r="I43" s="191" t="s">
        <v>407</v>
      </c>
      <c r="K43" s="464"/>
      <c r="L43" s="489"/>
      <c r="M43" s="464"/>
    </row>
    <row r="44" spans="1:13" ht="20.100000000000001" customHeight="1" thickBot="1" x14ac:dyDescent="0.25">
      <c r="A44" s="192"/>
      <c r="B44" s="462"/>
      <c r="C44" s="462"/>
      <c r="D44" s="462"/>
      <c r="E44" s="78"/>
      <c r="F44" s="462"/>
      <c r="G44" s="462"/>
      <c r="H44" s="462"/>
      <c r="I44" s="192"/>
      <c r="K44" s="464"/>
      <c r="L44" s="489"/>
      <c r="M44" s="464"/>
    </row>
    <row r="45" spans="1:13" ht="6" customHeight="1" thickBot="1" x14ac:dyDescent="0.25">
      <c r="A45" s="467"/>
      <c r="B45" s="467"/>
      <c r="C45" s="467"/>
      <c r="D45" s="467"/>
      <c r="E45" s="467"/>
      <c r="F45" s="467"/>
      <c r="G45" s="467"/>
      <c r="H45" s="467"/>
      <c r="I45" s="467"/>
      <c r="K45" s="464"/>
      <c r="L45" s="489"/>
      <c r="M45" s="464"/>
    </row>
    <row r="46" spans="1:13" ht="15" customHeight="1" thickBot="1" x14ac:dyDescent="0.25">
      <c r="A46" s="184" t="s">
        <v>411</v>
      </c>
      <c r="B46" s="185"/>
      <c r="C46" s="185"/>
      <c r="D46" s="186"/>
      <c r="E46" s="78"/>
      <c r="F46" s="184" t="s">
        <v>410</v>
      </c>
      <c r="G46" s="185"/>
      <c r="H46" s="185"/>
      <c r="I46" s="186"/>
      <c r="K46" s="464"/>
      <c r="L46" s="28"/>
      <c r="M46" s="464"/>
    </row>
    <row r="47" spans="1:13" ht="20.100000000000001" customHeight="1" thickBot="1" x14ac:dyDescent="0.25">
      <c r="A47" s="438"/>
      <c r="B47" s="438"/>
      <c r="C47" s="438"/>
      <c r="D47" s="438"/>
      <c r="E47" s="78"/>
      <c r="F47" s="462"/>
      <c r="G47" s="462"/>
      <c r="H47" s="462"/>
      <c r="I47" s="462"/>
      <c r="K47" s="464"/>
      <c r="L47" s="28"/>
      <c r="M47" s="464"/>
    </row>
    <row r="48" spans="1:13" ht="6" customHeight="1" thickBot="1" x14ac:dyDescent="0.25">
      <c r="A48" s="78"/>
      <c r="B48" s="78"/>
      <c r="C48" s="78"/>
      <c r="D48" s="78"/>
      <c r="E48" s="78"/>
      <c r="F48" s="78"/>
      <c r="G48" s="78"/>
      <c r="H48" s="78"/>
      <c r="I48" s="78"/>
      <c r="K48" s="464"/>
      <c r="L48" s="28"/>
      <c r="M48" s="464"/>
    </row>
    <row r="49" spans="1:13" ht="15" customHeight="1" thickBot="1" x14ac:dyDescent="0.25">
      <c r="A49" s="184" t="s">
        <v>409</v>
      </c>
      <c r="B49" s="185"/>
      <c r="C49" s="185"/>
      <c r="D49" s="186"/>
      <c r="E49" s="78"/>
      <c r="F49" s="184" t="s">
        <v>223</v>
      </c>
      <c r="G49" s="185"/>
      <c r="H49" s="185"/>
      <c r="I49" s="186"/>
      <c r="K49" s="464"/>
      <c r="L49" s="28"/>
      <c r="M49" s="464"/>
    </row>
    <row r="50" spans="1:13" ht="20.100000000000001" customHeight="1" thickBot="1" x14ac:dyDescent="0.25">
      <c r="A50" s="462"/>
      <c r="B50" s="462"/>
      <c r="C50" s="462"/>
      <c r="D50" s="462"/>
      <c r="E50" s="78"/>
      <c r="F50" s="463"/>
      <c r="G50" s="462"/>
      <c r="H50" s="462"/>
      <c r="I50" s="462"/>
      <c r="K50" s="464"/>
      <c r="L50" s="28"/>
      <c r="M50" s="464"/>
    </row>
    <row r="51" spans="1:13" ht="6" customHeight="1" thickBot="1" x14ac:dyDescent="0.25">
      <c r="A51" s="94"/>
      <c r="B51" s="94"/>
      <c r="C51" s="94"/>
      <c r="D51" s="94"/>
      <c r="E51" s="94"/>
      <c r="F51" s="94"/>
      <c r="G51" s="94"/>
      <c r="H51" s="94"/>
      <c r="I51" s="94"/>
    </row>
    <row r="52" spans="1:13" ht="30" customHeight="1" thickBot="1" x14ac:dyDescent="0.25">
      <c r="A52" s="432" t="s">
        <v>607</v>
      </c>
      <c r="B52" s="433"/>
      <c r="C52" s="433"/>
      <c r="D52" s="433"/>
      <c r="E52" s="433"/>
      <c r="F52" s="433"/>
      <c r="G52" s="433"/>
      <c r="H52" s="196">
        <f>LEN(A53)</f>
        <v>0</v>
      </c>
      <c r="I52" s="229" t="s">
        <v>130</v>
      </c>
      <c r="K52" s="465" t="s">
        <v>614</v>
      </c>
      <c r="M52" s="465" t="s">
        <v>613</v>
      </c>
    </row>
    <row r="53" spans="1:13" ht="30" customHeight="1" thickBot="1" x14ac:dyDescent="0.25">
      <c r="A53" s="466"/>
      <c r="B53" s="466"/>
      <c r="C53" s="466"/>
      <c r="D53" s="466"/>
      <c r="E53" s="466"/>
      <c r="F53" s="466"/>
      <c r="G53" s="466"/>
      <c r="H53" s="466"/>
      <c r="I53" s="466"/>
      <c r="K53" s="465"/>
      <c r="M53" s="465"/>
    </row>
    <row r="54" spans="1:13" ht="6" customHeight="1" thickBot="1" x14ac:dyDescent="0.25">
      <c r="K54" s="465"/>
      <c r="M54" s="465"/>
    </row>
    <row r="55" spans="1:13" ht="20.100000000000001" customHeight="1" thickBot="1" x14ac:dyDescent="0.25">
      <c r="A55" s="83" t="s">
        <v>606</v>
      </c>
      <c r="B55" s="19"/>
      <c r="C55" s="19"/>
      <c r="D55" s="19"/>
      <c r="E55" s="19"/>
      <c r="F55" s="19"/>
      <c r="G55" s="19"/>
      <c r="H55" s="19"/>
      <c r="I55" s="26"/>
      <c r="K55" s="465"/>
      <c r="M55" s="465"/>
    </row>
    <row r="56" spans="1:13" s="28" customFormat="1" ht="15" customHeight="1" thickBot="1" x14ac:dyDescent="0.25">
      <c r="A56" s="177" t="s">
        <v>398</v>
      </c>
      <c r="B56" s="185"/>
      <c r="C56" s="185"/>
      <c r="D56" s="186"/>
      <c r="E56" s="180"/>
      <c r="F56" s="177" t="s">
        <v>399</v>
      </c>
      <c r="G56" s="185"/>
      <c r="H56" s="185"/>
      <c r="I56" s="186"/>
      <c r="K56" s="465"/>
      <c r="M56" s="465"/>
    </row>
    <row r="57" spans="1:13" ht="20.100000000000001" customHeight="1" thickBot="1" x14ac:dyDescent="0.25">
      <c r="A57" s="445"/>
      <c r="B57" s="446"/>
      <c r="C57" s="446"/>
      <c r="D57" s="447"/>
      <c r="E57" s="78"/>
      <c r="F57" s="445"/>
      <c r="G57" s="446"/>
      <c r="H57" s="446"/>
      <c r="I57" s="447"/>
      <c r="K57" s="465"/>
      <c r="M57" s="465"/>
    </row>
    <row r="58" spans="1:13" ht="15" customHeight="1" thickBot="1" x14ac:dyDescent="0.25">
      <c r="A58" s="181" t="s">
        <v>400</v>
      </c>
      <c r="B58" s="185"/>
      <c r="C58" s="185"/>
      <c r="D58" s="186"/>
      <c r="E58" s="78"/>
      <c r="F58" s="181" t="s">
        <v>401</v>
      </c>
      <c r="G58" s="185"/>
      <c r="H58" s="185"/>
      <c r="I58" s="186"/>
      <c r="K58" s="465"/>
      <c r="M58" s="465"/>
    </row>
    <row r="59" spans="1:13" ht="20.100000000000001" customHeight="1" thickBot="1" x14ac:dyDescent="0.25">
      <c r="A59" s="438"/>
      <c r="B59" s="438"/>
      <c r="C59" s="438"/>
      <c r="D59" s="438"/>
      <c r="E59" s="78"/>
      <c r="F59" s="462"/>
      <c r="G59" s="462"/>
      <c r="H59" s="462"/>
      <c r="I59" s="462"/>
      <c r="K59" s="465"/>
      <c r="M59" s="465"/>
    </row>
    <row r="60" spans="1:13" ht="15" customHeight="1" thickBot="1" x14ac:dyDescent="0.25">
      <c r="A60" s="184" t="s">
        <v>402</v>
      </c>
      <c r="B60" s="185"/>
      <c r="C60" s="185"/>
      <c r="D60" s="186"/>
      <c r="E60" s="78"/>
      <c r="F60" s="187" t="s">
        <v>222</v>
      </c>
      <c r="G60" s="188"/>
      <c r="H60" s="188"/>
      <c r="I60" s="189"/>
      <c r="K60" s="465"/>
      <c r="M60" s="465"/>
    </row>
    <row r="61" spans="1:13" ht="20.100000000000001" customHeight="1" thickBot="1" x14ac:dyDescent="0.25">
      <c r="A61" s="438"/>
      <c r="B61" s="438"/>
      <c r="C61" s="438"/>
      <c r="D61" s="438"/>
      <c r="E61" s="78"/>
      <c r="F61" s="438"/>
      <c r="G61" s="438"/>
      <c r="H61" s="438"/>
      <c r="I61" s="438"/>
      <c r="K61" s="465"/>
      <c r="M61" s="465"/>
    </row>
    <row r="62" spans="1:13" ht="6" customHeight="1" x14ac:dyDescent="0.2"/>
    <row r="63" spans="1:13" s="78" customFormat="1" ht="20.100000000000001" customHeight="1" x14ac:dyDescent="0.2">
      <c r="A63" s="83" t="s">
        <v>404</v>
      </c>
      <c r="B63" s="84"/>
      <c r="C63" s="84"/>
      <c r="D63" s="84"/>
      <c r="E63" s="84"/>
      <c r="F63" s="84"/>
      <c r="G63" s="84"/>
      <c r="H63" s="84"/>
      <c r="I63" s="156"/>
      <c r="K63"/>
      <c r="M63"/>
    </row>
    <row r="64" spans="1:13" ht="30" customHeight="1" thickBot="1" x14ac:dyDescent="0.25">
      <c r="A64" s="451" t="s">
        <v>753</v>
      </c>
      <c r="B64" s="472"/>
      <c r="C64" s="472"/>
      <c r="D64" s="472"/>
      <c r="E64" s="472"/>
      <c r="F64" s="472"/>
      <c r="G64" s="472"/>
      <c r="H64" s="29">
        <f>LEN(A65)</f>
        <v>0</v>
      </c>
      <c r="I64" s="30" t="s">
        <v>36</v>
      </c>
    </row>
    <row r="65" spans="1:13" s="31" customFormat="1" ht="160.15" customHeight="1" thickBot="1" x14ac:dyDescent="0.25">
      <c r="A65" s="468"/>
      <c r="B65" s="468"/>
      <c r="C65" s="468"/>
      <c r="D65" s="468"/>
      <c r="E65" s="468"/>
      <c r="F65" s="468"/>
      <c r="G65" s="468"/>
      <c r="H65" s="468"/>
      <c r="I65" s="468"/>
      <c r="K65" s="193" t="s">
        <v>217</v>
      </c>
      <c r="M65" s="193" t="s">
        <v>551</v>
      </c>
    </row>
    <row r="66" spans="1:13" ht="6" customHeight="1" thickBot="1" x14ac:dyDescent="0.25"/>
    <row r="67" spans="1:13" ht="20.100000000000001" customHeight="1" x14ac:dyDescent="0.2">
      <c r="A67" s="83" t="s">
        <v>577</v>
      </c>
      <c r="B67" s="19"/>
      <c r="C67" s="19"/>
      <c r="D67" s="19"/>
      <c r="E67" s="19"/>
      <c r="F67" s="19"/>
      <c r="G67" s="19"/>
      <c r="H67" s="19"/>
      <c r="I67" s="26"/>
      <c r="K67" s="498" t="s">
        <v>580</v>
      </c>
      <c r="M67" s="498" t="s">
        <v>576</v>
      </c>
    </row>
    <row r="68" spans="1:13" ht="20.100000000000001" customHeight="1" x14ac:dyDescent="0.2">
      <c r="A68" s="184" t="s">
        <v>412</v>
      </c>
      <c r="B68" s="23"/>
      <c r="C68" s="23"/>
      <c r="D68" s="27"/>
      <c r="F68" s="476"/>
      <c r="G68" s="477"/>
      <c r="H68" s="477"/>
      <c r="I68" s="478"/>
      <c r="K68" s="499"/>
      <c r="M68" s="499"/>
    </row>
    <row r="69" spans="1:13" ht="20.100000000000001" customHeight="1" x14ac:dyDescent="0.2">
      <c r="A69" s="22" t="s">
        <v>575</v>
      </c>
      <c r="B69" s="23"/>
      <c r="C69" s="23"/>
      <c r="D69" s="27"/>
      <c r="F69" s="479"/>
      <c r="G69" s="480"/>
      <c r="H69" s="480"/>
      <c r="I69" s="481"/>
      <c r="K69" s="499"/>
      <c r="M69" s="499"/>
    </row>
    <row r="70" spans="1:13" ht="27.6" customHeight="1" thickBot="1" x14ac:dyDescent="0.25">
      <c r="A70" s="473" t="s">
        <v>413</v>
      </c>
      <c r="B70" s="474"/>
      <c r="C70" s="474"/>
      <c r="D70" s="475"/>
      <c r="F70" s="469"/>
      <c r="G70" s="470"/>
      <c r="H70" s="470"/>
      <c r="I70" s="471"/>
      <c r="K70" s="500"/>
      <c r="M70" s="500"/>
    </row>
    <row r="71" spans="1:13" ht="20.100000000000001" customHeight="1" x14ac:dyDescent="0.2">
      <c r="A71" s="22" t="s">
        <v>414</v>
      </c>
      <c r="B71" s="23"/>
      <c r="C71" s="23"/>
      <c r="D71" s="23"/>
      <c r="E71" s="23"/>
      <c r="F71" s="23"/>
      <c r="G71" s="23"/>
      <c r="H71" s="24">
        <f>LEN(A72)</f>
        <v>0</v>
      </c>
      <c r="I71" s="25" t="s">
        <v>36</v>
      </c>
    </row>
    <row r="72" spans="1:13" ht="163.15" customHeight="1" x14ac:dyDescent="0.2">
      <c r="A72" s="468"/>
      <c r="B72" s="468"/>
      <c r="C72" s="468"/>
      <c r="D72" s="468"/>
      <c r="E72" s="468"/>
      <c r="F72" s="468"/>
      <c r="G72" s="468"/>
      <c r="H72" s="468"/>
      <c r="I72" s="468"/>
    </row>
  </sheetData>
  <sheetProtection sheet="1" objects="1" scenarios="1" selectLockedCells="1"/>
  <mergeCells count="72">
    <mergeCell ref="A1:H1"/>
    <mergeCell ref="A4:I4"/>
    <mergeCell ref="A7:D7"/>
    <mergeCell ref="F7:I7"/>
    <mergeCell ref="F34:H34"/>
    <mergeCell ref="A6:B6"/>
    <mergeCell ref="F26:I26"/>
    <mergeCell ref="A29:D29"/>
    <mergeCell ref="A21:D21"/>
    <mergeCell ref="F21:I21"/>
    <mergeCell ref="A23:D23"/>
    <mergeCell ref="F23:I23"/>
    <mergeCell ref="A26:D26"/>
    <mergeCell ref="F29:I29"/>
    <mergeCell ref="A11:D11"/>
    <mergeCell ref="F11:I11"/>
    <mergeCell ref="A15:D15"/>
    <mergeCell ref="M3:M4"/>
    <mergeCell ref="M6:M11"/>
    <mergeCell ref="M13:M21"/>
    <mergeCell ref="M23:M26"/>
    <mergeCell ref="F25:I25"/>
    <mergeCell ref="F15:I15"/>
    <mergeCell ref="K3:K4"/>
    <mergeCell ref="K6:K11"/>
    <mergeCell ref="K13:K21"/>
    <mergeCell ref="K23:K26"/>
    <mergeCell ref="A3:G3"/>
    <mergeCell ref="A19:D19"/>
    <mergeCell ref="F19:I19"/>
    <mergeCell ref="A13:D13"/>
    <mergeCell ref="F13:I13"/>
    <mergeCell ref="M28:M34"/>
    <mergeCell ref="L37:L45"/>
    <mergeCell ref="A40:D40"/>
    <mergeCell ref="F40:I40"/>
    <mergeCell ref="K42:K50"/>
    <mergeCell ref="M42:M50"/>
    <mergeCell ref="F44:H44"/>
    <mergeCell ref="A45:I45"/>
    <mergeCell ref="A47:D47"/>
    <mergeCell ref="F47:I47"/>
    <mergeCell ref="A50:D50"/>
    <mergeCell ref="F50:I50"/>
    <mergeCell ref="M36:M39"/>
    <mergeCell ref="K28:K34"/>
    <mergeCell ref="K36:K39"/>
    <mergeCell ref="F28:I28"/>
    <mergeCell ref="M67:M70"/>
    <mergeCell ref="A61:D61"/>
    <mergeCell ref="F61:I61"/>
    <mergeCell ref="F70:I70"/>
    <mergeCell ref="A64:G64"/>
    <mergeCell ref="A65:I65"/>
    <mergeCell ref="F68:I68"/>
    <mergeCell ref="F69:I69"/>
    <mergeCell ref="K67:K70"/>
    <mergeCell ref="K52:K61"/>
    <mergeCell ref="M52:M61"/>
    <mergeCell ref="A53:I53"/>
    <mergeCell ref="A57:D57"/>
    <mergeCell ref="F57:I57"/>
    <mergeCell ref="A59:D59"/>
    <mergeCell ref="F59:I59"/>
    <mergeCell ref="B34:D34"/>
    <mergeCell ref="B44:D44"/>
    <mergeCell ref="A70:D70"/>
    <mergeCell ref="A72:I72"/>
    <mergeCell ref="A52:G52"/>
    <mergeCell ref="A35:I35"/>
    <mergeCell ref="A37:D37"/>
    <mergeCell ref="F37:I37"/>
  </mergeCells>
  <conditionalFormatting sqref="A4:I4 F34">
    <cfRule type="notContainsBlanks" dxfId="312" priority="53">
      <formula>LEN(TRIM(A4))&gt;0</formula>
    </cfRule>
  </conditionalFormatting>
  <conditionalFormatting sqref="F26:I26">
    <cfRule type="notContainsBlanks" dxfId="311" priority="52">
      <formula>LEN(TRIM(F26))&gt;0</formula>
    </cfRule>
  </conditionalFormatting>
  <conditionalFormatting sqref="A34">
    <cfRule type="notContainsBlanks" dxfId="310" priority="50">
      <formula>LEN(TRIM(A34))&gt;0</formula>
    </cfRule>
  </conditionalFormatting>
  <conditionalFormatting sqref="I34">
    <cfRule type="notContainsBlanks" dxfId="309" priority="51">
      <formula>LEN(TRIM(I34))&gt;0</formula>
    </cfRule>
  </conditionalFormatting>
  <conditionalFormatting sqref="F38">
    <cfRule type="notContainsBlanks" dxfId="308" priority="49">
      <formula>LEN(TRIM(F38))&gt;0</formula>
    </cfRule>
  </conditionalFormatting>
  <conditionalFormatting sqref="A8">
    <cfRule type="notContainsBlanks" dxfId="307" priority="45">
      <formula>LEN(TRIM(A8))&gt;0</formula>
    </cfRule>
  </conditionalFormatting>
  <conditionalFormatting sqref="F7:F8">
    <cfRule type="notContainsBlanks" dxfId="306" priority="44">
      <formula>LEN(TRIM(F7))&gt;0</formula>
    </cfRule>
  </conditionalFormatting>
  <conditionalFormatting sqref="F68">
    <cfRule type="notContainsBlanks" dxfId="305" priority="47">
      <formula>LEN(TRIM(F68))&gt;0</formula>
    </cfRule>
  </conditionalFormatting>
  <conditionalFormatting sqref="F40">
    <cfRule type="notContainsBlanks" dxfId="304" priority="46">
      <formula>LEN(TRIM(F40))&gt;0</formula>
    </cfRule>
  </conditionalFormatting>
  <conditionalFormatting sqref="A13">
    <cfRule type="notContainsBlanks" dxfId="303" priority="42">
      <formula>LEN(TRIM(A13))&gt;0</formula>
    </cfRule>
  </conditionalFormatting>
  <conditionalFormatting sqref="F15">
    <cfRule type="notContainsBlanks" dxfId="302" priority="41">
      <formula>LEN(TRIM(F15))&gt;0</formula>
    </cfRule>
  </conditionalFormatting>
  <conditionalFormatting sqref="F13">
    <cfRule type="notContainsBlanks" dxfId="301" priority="40">
      <formula>LEN(TRIM(F13))&gt;0</formula>
    </cfRule>
  </conditionalFormatting>
  <conditionalFormatting sqref="A19">
    <cfRule type="notContainsBlanks" dxfId="300" priority="36">
      <formula>LEN(TRIM(A19))&gt;0</formula>
    </cfRule>
  </conditionalFormatting>
  <conditionalFormatting sqref="A53:I53">
    <cfRule type="notContainsBlanks" dxfId="299" priority="37">
      <formula>LEN(TRIM(A53))&gt;0</formula>
    </cfRule>
  </conditionalFormatting>
  <conditionalFormatting sqref="F19:I19">
    <cfRule type="notContainsBlanks" dxfId="298" priority="35">
      <formula>LEN(TRIM(F19))&gt;0</formula>
    </cfRule>
  </conditionalFormatting>
  <conditionalFormatting sqref="A21">
    <cfRule type="notContainsBlanks" dxfId="297" priority="34">
      <formula>LEN(TRIM(A21))&gt;0</formula>
    </cfRule>
  </conditionalFormatting>
  <conditionalFormatting sqref="F23">
    <cfRule type="notContainsBlanks" dxfId="296" priority="33">
      <formula>LEN(TRIM(F23))&gt;0</formula>
    </cfRule>
  </conditionalFormatting>
  <conditionalFormatting sqref="A23">
    <cfRule type="notContainsBlanks" dxfId="295" priority="32">
      <formula>LEN(TRIM(A23))&gt;0</formula>
    </cfRule>
  </conditionalFormatting>
  <conditionalFormatting sqref="F37:I37">
    <cfRule type="notContainsBlanks" dxfId="294" priority="31">
      <formula>LEN(TRIM(F37))&gt;0</formula>
    </cfRule>
  </conditionalFormatting>
  <conditionalFormatting sqref="A40:D40">
    <cfRule type="notContainsBlanks" dxfId="293" priority="30">
      <formula>LEN(TRIM(A40))&gt;0</formula>
    </cfRule>
  </conditionalFormatting>
  <conditionalFormatting sqref="A37:D37">
    <cfRule type="notContainsBlanks" dxfId="292" priority="29">
      <formula>LEN(TRIM(A37))&gt;0</formula>
    </cfRule>
  </conditionalFormatting>
  <conditionalFormatting sqref="F48">
    <cfRule type="notContainsBlanks" dxfId="291" priority="28">
      <formula>LEN(TRIM(F48))&gt;0</formula>
    </cfRule>
  </conditionalFormatting>
  <conditionalFormatting sqref="A59">
    <cfRule type="notContainsBlanks" dxfId="290" priority="27">
      <formula>LEN(TRIM(A59))&gt;0</formula>
    </cfRule>
  </conditionalFormatting>
  <conditionalFormatting sqref="F61">
    <cfRule type="notContainsBlanks" dxfId="289" priority="26">
      <formula>LEN(TRIM(F61))&gt;0</formula>
    </cfRule>
  </conditionalFormatting>
  <conditionalFormatting sqref="F59">
    <cfRule type="notContainsBlanks" dxfId="288" priority="25">
      <formula>LEN(TRIM(F59))&gt;0</formula>
    </cfRule>
  </conditionalFormatting>
  <conditionalFormatting sqref="A61">
    <cfRule type="notContainsBlanks" dxfId="287" priority="24">
      <formula>LEN(TRIM(A61))&gt;0</formula>
    </cfRule>
  </conditionalFormatting>
  <conditionalFormatting sqref="F69">
    <cfRule type="notContainsBlanks" dxfId="286" priority="23">
      <formula>LEN(TRIM(F69))&gt;0</formula>
    </cfRule>
  </conditionalFormatting>
  <conditionalFormatting sqref="F70:I70">
    <cfRule type="notContainsBlanks" dxfId="285" priority="22">
      <formula>LEN(TRIM(F70))&gt;0</formula>
    </cfRule>
  </conditionalFormatting>
  <conditionalFormatting sqref="F21">
    <cfRule type="notContainsBlanks" dxfId="284" priority="21">
      <formula>LEN(TRIM(F21))&gt;0</formula>
    </cfRule>
  </conditionalFormatting>
  <conditionalFormatting sqref="A29">
    <cfRule type="notContainsBlanks" dxfId="283" priority="20">
      <formula>LEN(TRIM(A29))&gt;0</formula>
    </cfRule>
  </conditionalFormatting>
  <conditionalFormatting sqref="A11">
    <cfRule type="notContainsBlanks" dxfId="282" priority="19">
      <formula>LEN(TRIM(A11))&gt;0</formula>
    </cfRule>
  </conditionalFormatting>
  <conditionalFormatting sqref="A7">
    <cfRule type="notContainsBlanks" dxfId="281" priority="18">
      <formula>LEN(TRIM(A7))&gt;0</formula>
    </cfRule>
  </conditionalFormatting>
  <conditionalFormatting sqref="F29:I29">
    <cfRule type="notContainsBlanks" dxfId="280" priority="17">
      <formula>LEN(TRIM(F29))&gt;0</formula>
    </cfRule>
  </conditionalFormatting>
  <conditionalFormatting sqref="F57">
    <cfRule type="notContainsBlanks" dxfId="279" priority="16">
      <formula>LEN(TRIM(F57))&gt;0</formula>
    </cfRule>
  </conditionalFormatting>
  <conditionalFormatting sqref="A57">
    <cfRule type="notContainsBlanks" dxfId="278" priority="15">
      <formula>LEN(TRIM(A57))&gt;0</formula>
    </cfRule>
  </conditionalFormatting>
  <conditionalFormatting sqref="F11">
    <cfRule type="notContainsBlanks" dxfId="277" priority="14">
      <formula>LEN(TRIM(F11))&gt;0</formula>
    </cfRule>
  </conditionalFormatting>
  <conditionalFormatting sqref="A44">
    <cfRule type="notContainsBlanks" dxfId="276" priority="13">
      <formula>LEN(TRIM(A44))&gt;0</formula>
    </cfRule>
  </conditionalFormatting>
  <conditionalFormatting sqref="F44">
    <cfRule type="notContainsBlanks" dxfId="275" priority="11">
      <formula>LEN(TRIM(F44))&gt;0</formula>
    </cfRule>
  </conditionalFormatting>
  <conditionalFormatting sqref="I44">
    <cfRule type="notContainsBlanks" dxfId="274" priority="10">
      <formula>LEN(TRIM(I44))&gt;0</formula>
    </cfRule>
  </conditionalFormatting>
  <conditionalFormatting sqref="A47:D47">
    <cfRule type="notContainsBlanks" dxfId="273" priority="9">
      <formula>LEN(TRIM(A47))&gt;0</formula>
    </cfRule>
  </conditionalFormatting>
  <conditionalFormatting sqref="F47:I47">
    <cfRule type="notContainsBlanks" dxfId="272" priority="8">
      <formula>LEN(TRIM(F47))&gt;0</formula>
    </cfRule>
  </conditionalFormatting>
  <conditionalFormatting sqref="A50:D50">
    <cfRule type="notContainsBlanks" dxfId="271" priority="7">
      <formula>LEN(TRIM(A50))&gt;0</formula>
    </cfRule>
  </conditionalFormatting>
  <conditionalFormatting sqref="F50">
    <cfRule type="notContainsBlanks" dxfId="270" priority="6">
      <formula>LEN(TRIM(F50))&gt;0</formula>
    </cfRule>
  </conditionalFormatting>
  <conditionalFormatting sqref="A15">
    <cfRule type="notContainsBlanks" dxfId="269" priority="39">
      <formula>LEN(TRIM(A15))&gt;0</formula>
    </cfRule>
  </conditionalFormatting>
  <conditionalFormatting sqref="A72:I72">
    <cfRule type="notContainsBlanks" dxfId="268" priority="5">
      <formula>LEN(TRIM(A72))&gt;0</formula>
    </cfRule>
  </conditionalFormatting>
  <conditionalFormatting sqref="A65:I65">
    <cfRule type="notContainsBlanks" dxfId="267" priority="4">
      <formula>LEN(TRIM(A65))&gt;0</formula>
    </cfRule>
  </conditionalFormatting>
  <conditionalFormatting sqref="A26">
    <cfRule type="notContainsBlanks" dxfId="266" priority="3">
      <formula>LEN(TRIM(A26))&gt;0</formula>
    </cfRule>
  </conditionalFormatting>
  <conditionalFormatting sqref="B34">
    <cfRule type="notContainsBlanks" dxfId="265" priority="2">
      <formula>LEN(TRIM(B34))&gt;0</formula>
    </cfRule>
  </conditionalFormatting>
  <conditionalFormatting sqref="B44">
    <cfRule type="notContainsBlanks" dxfId="264" priority="1">
      <formula>LEN(TRIM(B44))&gt;0</formula>
    </cfRule>
  </conditionalFormatting>
  <dataValidations count="9">
    <dataValidation type="list" allowBlank="1" showInputMessage="1" showErrorMessage="1" sqref="F26:I26" xr:uid="{00000000-0002-0000-0600-000000000000}">
      <formula1>SK_pravna_forma</formula1>
    </dataValidation>
    <dataValidation type="list" allowBlank="1" showErrorMessage="1" errorTitle="Roll down" error="Please choose from the drop down menu." sqref="F57:I57 F19:I19" xr:uid="{00000000-0002-0000-0600-000002000000}">
      <formula1>IF(A19="Magyarország",INDIRECT("Hungary"),INDIRECT("Slovakia"))</formula1>
    </dataValidation>
    <dataValidation type="list" allowBlank="1" showInputMessage="1" showErrorMessage="1" errorTitle="Roll down" error="Please choose from the drop down menu." sqref="A11:D11 A19:D19 A57:D57" xr:uid="{00000000-0002-0000-0600-000003000000}">
      <formula1>States</formula1>
    </dataValidation>
    <dataValidation allowBlank="1" errorTitle="County" error="Please choose from the drop down menu." promptTitle="County" prompt="Please choose the county where your organization is registered." sqref="E11:E15 E19:E23 E57:E61" xr:uid="{00000000-0002-0000-0600-000004000000}"/>
    <dataValidation operator="lessThanOrEqual" allowBlank="1" showInputMessage="1" showErrorMessage="1" sqref="F7:I7" xr:uid="{00000000-0002-0000-0600-000005000000}"/>
    <dataValidation type="textLength" operator="lessThanOrEqual" allowBlank="1" showInputMessage="1" showErrorMessage="1" errorTitle="Character limit!" error="Please type no more than 10 characters." sqref="A7:D7" xr:uid="{00000000-0002-0000-0600-000006000000}">
      <formula1>10</formula1>
    </dataValidation>
    <dataValidation type="textLength" operator="lessThanOrEqual" allowBlank="1" showInputMessage="1" showErrorMessage="1" errorTitle="Character limit!" error="Please type no more than 150 characters." sqref="A53:I53 A4:I4" xr:uid="{00000000-0002-0000-0600-000007000000}">
      <formula1>150</formula1>
    </dataValidation>
    <dataValidation type="textLength" operator="lessThanOrEqual" allowBlank="1" showInputMessage="1" showErrorMessage="1" errorTitle="Character limit!" error="Please see character limit in the right up corner." sqref="A72:I72 A65:I65" xr:uid="{00000000-0002-0000-0600-000008000000}">
      <formula1>1000</formula1>
    </dataValidation>
    <dataValidation type="list" allowBlank="1" errorTitle="Roll down" error="Please choose from the drop down menu." sqref="F11:I11" xr:uid="{00000000-0002-0000-0600-000009000000}">
      <formula1>IF(A11="Magyarország",INDIRECT("Hungary"),INDIRECT("Slovakia"))</formula1>
    </dataValidation>
  </dataValidations>
  <pageMargins left="0.7" right="0.7" top="0.75" bottom="0.75" header="0.3" footer="0.3"/>
  <pageSetup paperSize="9" scale="99" fitToHeight="0" orientation="portrait" r:id="rId1"/>
  <headerFooter>
    <oddFooter>&amp;C&amp;F&amp;R&amp;P</oddFooter>
  </headerFooter>
  <rowBreaks count="1" manualBreakCount="1">
    <brk id="41"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'Hidden data'!A61:A99</xm:f>
          </x14:formula1>
          <xm:sqref>F29:I29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unka19"/>
  <dimension ref="A1:M72"/>
  <sheetViews>
    <sheetView showGridLines="0" view="pageBreakPreview" topLeftCell="A18" zoomScaleNormal="115" zoomScaleSheetLayoutView="100" workbookViewId="0">
      <selection activeCell="I34" sqref="I34"/>
    </sheetView>
  </sheetViews>
  <sheetFormatPr defaultColWidth="9" defaultRowHeight="14.25" x14ac:dyDescent="0.2"/>
  <cols>
    <col min="1" max="4" width="9.625" customWidth="1"/>
    <col min="5" max="5" width="1.625" customWidth="1"/>
    <col min="6" max="8" width="9.625" customWidth="1"/>
    <col min="9" max="9" width="12.25" customWidth="1"/>
    <col min="10" max="10" width="1.625" customWidth="1"/>
    <col min="11" max="11" width="35.625" customWidth="1"/>
    <col min="12" max="12" width="4.125" customWidth="1"/>
    <col min="13" max="13" width="37.25" customWidth="1"/>
  </cols>
  <sheetData>
    <row r="1" spans="1:13" s="75" customFormat="1" ht="36.6" customHeight="1" thickBot="1" x14ac:dyDescent="0.25">
      <c r="A1" s="488" t="s">
        <v>415</v>
      </c>
      <c r="B1" s="488"/>
      <c r="C1" s="488"/>
      <c r="D1" s="488"/>
      <c r="E1" s="488"/>
      <c r="F1" s="488"/>
      <c r="G1" s="488"/>
      <c r="H1" s="488"/>
      <c r="I1" s="74" t="s">
        <v>868</v>
      </c>
      <c r="K1" s="56" t="s">
        <v>189</v>
      </c>
      <c r="L1" s="106"/>
      <c r="M1" s="56" t="s">
        <v>542</v>
      </c>
    </row>
    <row r="2" spans="1:13" ht="8.1" customHeight="1" thickBot="1" x14ac:dyDescent="0.25">
      <c r="A2" s="17"/>
      <c r="B2" s="17"/>
      <c r="C2" s="17"/>
      <c r="D2" s="17"/>
      <c r="E2" s="17"/>
      <c r="F2" s="17"/>
      <c r="G2" s="17"/>
      <c r="H2" s="17"/>
      <c r="I2" s="17"/>
    </row>
    <row r="3" spans="1:13" ht="27.6" customHeight="1" thickBot="1" x14ac:dyDescent="0.25">
      <c r="A3" s="432" t="s">
        <v>504</v>
      </c>
      <c r="B3" s="433"/>
      <c r="C3" s="433"/>
      <c r="D3" s="433"/>
      <c r="E3" s="433"/>
      <c r="F3" s="433"/>
      <c r="G3" s="433"/>
      <c r="H3" s="196">
        <f>LEN(A4)</f>
        <v>0</v>
      </c>
      <c r="I3" s="20" t="s">
        <v>130</v>
      </c>
      <c r="K3" s="464" t="s">
        <v>609</v>
      </c>
      <c r="M3" s="464" t="s">
        <v>608</v>
      </c>
    </row>
    <row r="4" spans="1:13" ht="39.75" customHeight="1" thickBot="1" x14ac:dyDescent="0.25">
      <c r="A4" s="490"/>
      <c r="B4" s="491"/>
      <c r="C4" s="491"/>
      <c r="D4" s="491"/>
      <c r="E4" s="491"/>
      <c r="F4" s="491"/>
      <c r="G4" s="491"/>
      <c r="H4" s="491"/>
      <c r="I4" s="492"/>
      <c r="K4" s="464"/>
      <c r="M4" s="464"/>
    </row>
    <row r="5" spans="1:13" ht="6" customHeight="1" thickBot="1" x14ac:dyDescent="0.25">
      <c r="A5" s="45"/>
      <c r="B5" s="45"/>
      <c r="C5" s="45"/>
      <c r="D5" s="45"/>
      <c r="F5" s="21"/>
      <c r="G5" s="21"/>
      <c r="H5" s="21"/>
      <c r="I5" s="21"/>
    </row>
    <row r="6" spans="1:13" ht="23.45" customHeight="1" thickBot="1" x14ac:dyDescent="0.25">
      <c r="A6" s="496" t="s">
        <v>396</v>
      </c>
      <c r="B6" s="497"/>
      <c r="C6" s="46">
        <f>LEN(A7)</f>
        <v>0</v>
      </c>
      <c r="D6" s="47" t="s">
        <v>131</v>
      </c>
      <c r="F6" s="22" t="s">
        <v>224</v>
      </c>
      <c r="G6" s="23"/>
      <c r="H6" s="24"/>
      <c r="I6" s="25"/>
      <c r="K6" s="464" t="s">
        <v>458</v>
      </c>
      <c r="M6" s="464" t="s">
        <v>878</v>
      </c>
    </row>
    <row r="7" spans="1:13" ht="20.100000000000001" customHeight="1" thickBot="1" x14ac:dyDescent="0.25">
      <c r="A7" s="493"/>
      <c r="B7" s="494"/>
      <c r="C7" s="494"/>
      <c r="D7" s="495"/>
      <c r="F7" s="438"/>
      <c r="G7" s="438"/>
      <c r="H7" s="438"/>
      <c r="I7" s="438"/>
      <c r="K7" s="464"/>
      <c r="M7" s="464"/>
    </row>
    <row r="8" spans="1:13" ht="15.75" customHeight="1" thickBot="1" x14ac:dyDescent="0.25">
      <c r="K8" s="464"/>
      <c r="M8" s="464"/>
    </row>
    <row r="9" spans="1:13" ht="20.100000000000001" customHeight="1" thickBot="1" x14ac:dyDescent="0.25">
      <c r="A9" s="157" t="s">
        <v>397</v>
      </c>
      <c r="B9" s="142"/>
      <c r="C9" s="142"/>
      <c r="D9" s="142"/>
      <c r="E9" s="84"/>
      <c r="F9" s="142"/>
      <c r="G9" s="142"/>
      <c r="H9" s="142"/>
      <c r="I9" s="158"/>
      <c r="K9" s="464"/>
      <c r="M9" s="464"/>
    </row>
    <row r="10" spans="1:13" s="28" customFormat="1" ht="15" customHeight="1" thickBot="1" x14ac:dyDescent="0.25">
      <c r="A10" s="177" t="s">
        <v>398</v>
      </c>
      <c r="B10" s="178"/>
      <c r="C10" s="178"/>
      <c r="D10" s="179"/>
      <c r="E10" s="180"/>
      <c r="F10" s="177" t="s">
        <v>399</v>
      </c>
      <c r="G10" s="178"/>
      <c r="H10" s="178"/>
      <c r="I10" s="179"/>
      <c r="K10" s="464"/>
      <c r="M10" s="464"/>
    </row>
    <row r="11" spans="1:13" ht="20.100000000000001" customHeight="1" thickBot="1" x14ac:dyDescent="0.25">
      <c r="A11" s="445"/>
      <c r="B11" s="446"/>
      <c r="C11" s="446"/>
      <c r="D11" s="447"/>
      <c r="E11" s="78"/>
      <c r="F11" s="445"/>
      <c r="G11" s="446"/>
      <c r="H11" s="446"/>
      <c r="I11" s="447"/>
      <c r="K11" s="464"/>
      <c r="M11" s="464"/>
    </row>
    <row r="12" spans="1:13" ht="15" customHeight="1" thickBot="1" x14ac:dyDescent="0.25">
      <c r="A12" s="181" t="s">
        <v>400</v>
      </c>
      <c r="B12" s="182"/>
      <c r="C12" s="182"/>
      <c r="D12" s="183"/>
      <c r="E12" s="78"/>
      <c r="F12" s="181" t="s">
        <v>401</v>
      </c>
      <c r="G12" s="182"/>
      <c r="H12" s="182"/>
      <c r="I12" s="183"/>
    </row>
    <row r="13" spans="1:13" ht="20.100000000000001" customHeight="1" thickBot="1" x14ac:dyDescent="0.25">
      <c r="A13" s="438"/>
      <c r="B13" s="438"/>
      <c r="C13" s="438"/>
      <c r="D13" s="438"/>
      <c r="E13" s="78"/>
      <c r="F13" s="462"/>
      <c r="G13" s="462"/>
      <c r="H13" s="462"/>
      <c r="I13" s="462"/>
      <c r="K13" s="464" t="s">
        <v>578</v>
      </c>
      <c r="M13" s="464" t="s">
        <v>552</v>
      </c>
    </row>
    <row r="14" spans="1:13" ht="15" customHeight="1" thickBot="1" x14ac:dyDescent="0.25">
      <c r="A14" s="184" t="s">
        <v>402</v>
      </c>
      <c r="B14" s="185"/>
      <c r="C14" s="185"/>
      <c r="D14" s="186"/>
      <c r="E14" s="78"/>
      <c r="F14" s="187" t="s">
        <v>222</v>
      </c>
      <c r="G14" s="188"/>
      <c r="H14" s="188"/>
      <c r="I14" s="189"/>
      <c r="K14" s="464"/>
      <c r="M14" s="464"/>
    </row>
    <row r="15" spans="1:13" ht="20.100000000000001" customHeight="1" thickBot="1" x14ac:dyDescent="0.25">
      <c r="A15" s="438"/>
      <c r="B15" s="438"/>
      <c r="C15" s="438"/>
      <c r="D15" s="438"/>
      <c r="F15" s="438"/>
      <c r="G15" s="438"/>
      <c r="H15" s="438"/>
      <c r="I15" s="438"/>
      <c r="K15" s="464"/>
      <c r="M15" s="464"/>
    </row>
    <row r="16" spans="1:13" ht="6" customHeight="1" thickBot="1" x14ac:dyDescent="0.25">
      <c r="A16" s="21"/>
      <c r="B16" s="21"/>
      <c r="C16" s="21"/>
      <c r="D16" s="21"/>
      <c r="F16" s="21"/>
      <c r="G16" s="21"/>
      <c r="H16" s="21"/>
      <c r="I16" s="21"/>
      <c r="K16" s="464"/>
      <c r="M16" s="464"/>
    </row>
    <row r="17" spans="1:13" ht="20.100000000000001" customHeight="1" thickBot="1" x14ac:dyDescent="0.25">
      <c r="A17" s="83" t="s">
        <v>403</v>
      </c>
      <c r="B17" s="84"/>
      <c r="C17" s="84"/>
      <c r="D17" s="84"/>
      <c r="E17" s="84"/>
      <c r="F17" s="84"/>
      <c r="G17" s="84"/>
      <c r="H17" s="84"/>
      <c r="I17" s="156"/>
      <c r="K17" s="464"/>
      <c r="M17" s="464"/>
    </row>
    <row r="18" spans="1:13" s="28" customFormat="1" ht="15" customHeight="1" thickBot="1" x14ac:dyDescent="0.25">
      <c r="A18" s="177" t="s">
        <v>398</v>
      </c>
      <c r="B18" s="178"/>
      <c r="C18" s="178"/>
      <c r="D18" s="179"/>
      <c r="E18" s="180"/>
      <c r="F18" s="177" t="s">
        <v>399</v>
      </c>
      <c r="G18" s="178"/>
      <c r="H18" s="178"/>
      <c r="I18" s="179"/>
      <c r="K18" s="464"/>
      <c r="M18" s="464"/>
    </row>
    <row r="19" spans="1:13" ht="19.5" customHeight="1" thickBot="1" x14ac:dyDescent="0.25">
      <c r="A19" s="445"/>
      <c r="B19" s="446"/>
      <c r="C19" s="446"/>
      <c r="D19" s="447"/>
      <c r="E19" s="78"/>
      <c r="F19" s="445"/>
      <c r="G19" s="446"/>
      <c r="H19" s="446"/>
      <c r="I19" s="447"/>
      <c r="K19" s="464"/>
      <c r="M19" s="464"/>
    </row>
    <row r="20" spans="1:13" ht="15" customHeight="1" thickBot="1" x14ac:dyDescent="0.25">
      <c r="A20" s="181" t="s">
        <v>400</v>
      </c>
      <c r="B20" s="182"/>
      <c r="C20" s="182"/>
      <c r="D20" s="183"/>
      <c r="E20" s="78"/>
      <c r="F20" s="181" t="s">
        <v>401</v>
      </c>
      <c r="G20" s="182"/>
      <c r="H20" s="182"/>
      <c r="I20" s="183"/>
      <c r="K20" s="464"/>
      <c r="M20" s="464"/>
    </row>
    <row r="21" spans="1:13" ht="19.5" customHeight="1" thickBot="1" x14ac:dyDescent="0.25">
      <c r="A21" s="438"/>
      <c r="B21" s="438"/>
      <c r="C21" s="438"/>
      <c r="D21" s="438"/>
      <c r="E21" s="78"/>
      <c r="F21" s="462"/>
      <c r="G21" s="462"/>
      <c r="H21" s="462"/>
      <c r="I21" s="462"/>
      <c r="K21" s="464"/>
      <c r="M21" s="464"/>
    </row>
    <row r="22" spans="1:13" ht="15" customHeight="1" thickBot="1" x14ac:dyDescent="0.25">
      <c r="A22" s="184" t="s">
        <v>402</v>
      </c>
      <c r="B22" s="185"/>
      <c r="C22" s="185"/>
      <c r="D22" s="186"/>
      <c r="E22" s="78"/>
      <c r="F22" s="187" t="s">
        <v>222</v>
      </c>
      <c r="G22" s="188"/>
      <c r="H22" s="188"/>
      <c r="I22" s="189"/>
    </row>
    <row r="23" spans="1:13" ht="20.100000000000001" customHeight="1" thickBot="1" x14ac:dyDescent="0.25">
      <c r="A23" s="438"/>
      <c r="B23" s="438"/>
      <c r="C23" s="438"/>
      <c r="D23" s="438"/>
      <c r="E23" s="78"/>
      <c r="F23" s="438"/>
      <c r="G23" s="438"/>
      <c r="H23" s="438"/>
      <c r="I23" s="438"/>
      <c r="K23" s="465" t="s">
        <v>610</v>
      </c>
      <c r="L23" s="78"/>
      <c r="M23" s="465" t="s">
        <v>611</v>
      </c>
    </row>
    <row r="24" spans="1:13" ht="6" customHeight="1" thickBot="1" x14ac:dyDescent="0.25">
      <c r="K24" s="465"/>
      <c r="L24" s="78"/>
      <c r="M24" s="465"/>
    </row>
    <row r="25" spans="1:13" ht="26.45" customHeight="1" thickBot="1" x14ac:dyDescent="0.25">
      <c r="A25" s="83" t="s">
        <v>812</v>
      </c>
      <c r="B25" s="171"/>
      <c r="C25" s="171"/>
      <c r="D25" s="190"/>
      <c r="E25" s="94"/>
      <c r="F25" s="485" t="s">
        <v>741</v>
      </c>
      <c r="G25" s="486"/>
      <c r="H25" s="486"/>
      <c r="I25" s="487"/>
      <c r="K25" s="465"/>
      <c r="L25" s="78"/>
      <c r="M25" s="465"/>
    </row>
    <row r="26" spans="1:13" ht="30" customHeight="1" thickBot="1" x14ac:dyDescent="0.25">
      <c r="A26" s="462"/>
      <c r="B26" s="462"/>
      <c r="C26" s="462"/>
      <c r="D26" s="462"/>
      <c r="F26" s="445"/>
      <c r="G26" s="446"/>
      <c r="H26" s="446"/>
      <c r="I26" s="447"/>
      <c r="K26" s="465"/>
      <c r="L26" s="78"/>
      <c r="M26" s="465"/>
    </row>
    <row r="27" spans="1:13" ht="6" customHeight="1" x14ac:dyDescent="0.2">
      <c r="F27" s="78"/>
      <c r="G27" s="78"/>
      <c r="H27" s="78"/>
      <c r="I27" s="78"/>
    </row>
    <row r="28" spans="1:13" ht="27" customHeight="1" thickBot="1" x14ac:dyDescent="0.25">
      <c r="A28" s="18" t="s">
        <v>811</v>
      </c>
      <c r="B28" s="19"/>
      <c r="C28" s="19"/>
      <c r="D28" s="26"/>
      <c r="F28" s="485" t="s">
        <v>742</v>
      </c>
      <c r="G28" s="486"/>
      <c r="H28" s="486"/>
      <c r="I28" s="487"/>
      <c r="K28" s="428" t="s">
        <v>615</v>
      </c>
      <c r="L28" s="28"/>
      <c r="M28" s="428" t="s">
        <v>612</v>
      </c>
    </row>
    <row r="29" spans="1:13" ht="30" customHeight="1" thickBot="1" x14ac:dyDescent="0.25">
      <c r="A29" s="462"/>
      <c r="B29" s="462"/>
      <c r="C29" s="462"/>
      <c r="D29" s="462"/>
      <c r="F29" s="482"/>
      <c r="G29" s="483"/>
      <c r="H29" s="483"/>
      <c r="I29" s="484"/>
      <c r="K29" s="429"/>
      <c r="L29" s="28"/>
      <c r="M29" s="429"/>
    </row>
    <row r="30" spans="1:13" ht="6" customHeight="1" x14ac:dyDescent="0.2">
      <c r="K30" s="429"/>
      <c r="L30" s="28"/>
      <c r="M30" s="429"/>
    </row>
    <row r="31" spans="1:13" ht="6" customHeight="1" x14ac:dyDescent="0.2">
      <c r="K31" s="429"/>
      <c r="L31" s="28"/>
      <c r="M31" s="429"/>
    </row>
    <row r="32" spans="1:13" s="78" customFormat="1" ht="20.100000000000001" customHeight="1" x14ac:dyDescent="0.2">
      <c r="A32" s="83" t="s">
        <v>810</v>
      </c>
      <c r="B32" s="84"/>
      <c r="C32" s="84"/>
      <c r="D32" s="84"/>
      <c r="E32" s="84"/>
      <c r="F32" s="84"/>
      <c r="G32" s="84"/>
      <c r="H32" s="84"/>
      <c r="I32" s="156"/>
      <c r="K32" s="429"/>
      <c r="L32" s="180"/>
      <c r="M32" s="429"/>
    </row>
    <row r="33" spans="1:13" s="78" customFormat="1" ht="15" customHeight="1" x14ac:dyDescent="0.2">
      <c r="A33" s="191" t="s">
        <v>407</v>
      </c>
      <c r="B33" s="184" t="s">
        <v>405</v>
      </c>
      <c r="C33" s="185"/>
      <c r="D33" s="186"/>
      <c r="F33" s="184" t="s">
        <v>406</v>
      </c>
      <c r="G33" s="185"/>
      <c r="H33" s="186"/>
      <c r="I33" s="191" t="s">
        <v>407</v>
      </c>
      <c r="K33" s="429"/>
      <c r="L33" s="180"/>
      <c r="M33" s="429"/>
    </row>
    <row r="34" spans="1:13" ht="20.100000000000001" customHeight="1" x14ac:dyDescent="0.2">
      <c r="A34" s="192"/>
      <c r="B34" s="462"/>
      <c r="C34" s="462"/>
      <c r="D34" s="462"/>
      <c r="E34" s="78"/>
      <c r="F34" s="462"/>
      <c r="G34" s="462"/>
      <c r="H34" s="462"/>
      <c r="I34" s="192"/>
      <c r="K34" s="430"/>
      <c r="L34" s="28"/>
      <c r="M34" s="430"/>
    </row>
    <row r="35" spans="1:13" ht="6" customHeight="1" thickBot="1" x14ac:dyDescent="0.25">
      <c r="A35" s="467"/>
      <c r="B35" s="467"/>
      <c r="C35" s="467"/>
      <c r="D35" s="467"/>
      <c r="E35" s="467"/>
      <c r="F35" s="467"/>
      <c r="G35" s="467"/>
      <c r="H35" s="467"/>
      <c r="I35" s="467"/>
      <c r="K35" s="230"/>
      <c r="L35" s="28"/>
      <c r="M35" s="228"/>
    </row>
    <row r="36" spans="1:13" ht="15" customHeight="1" x14ac:dyDescent="0.2">
      <c r="A36" s="184" t="s">
        <v>411</v>
      </c>
      <c r="B36" s="185"/>
      <c r="C36" s="185"/>
      <c r="D36" s="186"/>
      <c r="E36" s="78"/>
      <c r="F36" s="184" t="s">
        <v>410</v>
      </c>
      <c r="G36" s="185"/>
      <c r="H36" s="185"/>
      <c r="I36" s="186"/>
      <c r="K36" s="501"/>
      <c r="L36" s="28"/>
      <c r="M36" s="501"/>
    </row>
    <row r="37" spans="1:13" ht="20.100000000000001" customHeight="1" x14ac:dyDescent="0.2">
      <c r="A37" s="438"/>
      <c r="B37" s="438"/>
      <c r="C37" s="438"/>
      <c r="D37" s="438"/>
      <c r="E37" s="78"/>
      <c r="F37" s="462"/>
      <c r="G37" s="462"/>
      <c r="H37" s="462"/>
      <c r="I37" s="462"/>
      <c r="K37" s="502"/>
      <c r="L37" s="489"/>
      <c r="M37" s="502"/>
    </row>
    <row r="38" spans="1:13" ht="6" customHeight="1" x14ac:dyDescent="0.2">
      <c r="A38" s="78"/>
      <c r="B38" s="78"/>
      <c r="C38" s="78"/>
      <c r="D38" s="78"/>
      <c r="E38" s="78"/>
      <c r="F38" s="78"/>
      <c r="G38" s="78"/>
      <c r="H38" s="78"/>
      <c r="I38" s="78"/>
      <c r="K38" s="502"/>
      <c r="L38" s="489"/>
      <c r="M38" s="502"/>
    </row>
    <row r="39" spans="1:13" ht="15" customHeight="1" thickBot="1" x14ac:dyDescent="0.25">
      <c r="A39" s="184" t="s">
        <v>409</v>
      </c>
      <c r="B39" s="185"/>
      <c r="C39" s="185"/>
      <c r="D39" s="186"/>
      <c r="E39" s="78"/>
      <c r="F39" s="184" t="s">
        <v>223</v>
      </c>
      <c r="G39" s="185"/>
      <c r="H39" s="185"/>
      <c r="I39" s="186"/>
      <c r="K39" s="503"/>
      <c r="L39" s="489"/>
      <c r="M39" s="503"/>
    </row>
    <row r="40" spans="1:13" ht="20.100000000000001" customHeight="1" x14ac:dyDescent="0.2">
      <c r="A40" s="462"/>
      <c r="B40" s="462"/>
      <c r="C40" s="462"/>
      <c r="D40" s="462"/>
      <c r="E40" s="78"/>
      <c r="F40" s="463"/>
      <c r="G40" s="462"/>
      <c r="H40" s="462"/>
      <c r="I40" s="462"/>
      <c r="K40" s="28"/>
      <c r="L40" s="489"/>
      <c r="M40" s="28"/>
    </row>
    <row r="41" spans="1:13" ht="6" customHeight="1" thickBot="1" x14ac:dyDescent="0.25">
      <c r="A41" s="78"/>
      <c r="B41" s="78"/>
      <c r="C41" s="78"/>
      <c r="D41" s="78"/>
      <c r="E41" s="78"/>
      <c r="F41" s="78"/>
      <c r="G41" s="78"/>
      <c r="H41" s="78"/>
      <c r="I41" s="78"/>
      <c r="K41" s="28"/>
      <c r="L41" s="489"/>
      <c r="M41" s="28"/>
    </row>
    <row r="42" spans="1:13" ht="20.100000000000001" customHeight="1" thickBot="1" x14ac:dyDescent="0.25">
      <c r="A42" s="83" t="s">
        <v>408</v>
      </c>
      <c r="B42" s="84"/>
      <c r="C42" s="84"/>
      <c r="D42" s="84"/>
      <c r="E42" s="84"/>
      <c r="F42" s="84"/>
      <c r="G42" s="84"/>
      <c r="H42" s="84"/>
      <c r="I42" s="156"/>
      <c r="K42" s="464" t="s">
        <v>216</v>
      </c>
      <c r="L42" s="489"/>
      <c r="M42" s="464" t="s">
        <v>579</v>
      </c>
    </row>
    <row r="43" spans="1:13" ht="15" customHeight="1" thickBot="1" x14ac:dyDescent="0.25">
      <c r="A43" s="191" t="s">
        <v>407</v>
      </c>
      <c r="B43" s="184" t="s">
        <v>405</v>
      </c>
      <c r="C43" s="185"/>
      <c r="D43" s="186"/>
      <c r="E43" s="78"/>
      <c r="F43" s="184" t="s">
        <v>406</v>
      </c>
      <c r="G43" s="185"/>
      <c r="H43" s="186"/>
      <c r="I43" s="191" t="s">
        <v>407</v>
      </c>
      <c r="K43" s="464"/>
      <c r="L43" s="489"/>
      <c r="M43" s="464"/>
    </row>
    <row r="44" spans="1:13" ht="20.100000000000001" customHeight="1" thickBot="1" x14ac:dyDescent="0.25">
      <c r="A44" s="192"/>
      <c r="B44" s="462"/>
      <c r="C44" s="462"/>
      <c r="D44" s="462"/>
      <c r="E44" s="78"/>
      <c r="F44" s="462"/>
      <c r="G44" s="462"/>
      <c r="H44" s="462"/>
      <c r="I44" s="192"/>
      <c r="K44" s="464"/>
      <c r="L44" s="489"/>
      <c r="M44" s="464"/>
    </row>
    <row r="45" spans="1:13" ht="6" customHeight="1" thickBot="1" x14ac:dyDescent="0.25">
      <c r="A45" s="467"/>
      <c r="B45" s="467"/>
      <c r="C45" s="467"/>
      <c r="D45" s="467"/>
      <c r="E45" s="467"/>
      <c r="F45" s="467"/>
      <c r="G45" s="467"/>
      <c r="H45" s="467"/>
      <c r="I45" s="467"/>
      <c r="K45" s="464"/>
      <c r="L45" s="489"/>
      <c r="M45" s="464"/>
    </row>
    <row r="46" spans="1:13" ht="15" customHeight="1" thickBot="1" x14ac:dyDescent="0.25">
      <c r="A46" s="184" t="s">
        <v>411</v>
      </c>
      <c r="B46" s="185"/>
      <c r="C46" s="185"/>
      <c r="D46" s="186"/>
      <c r="E46" s="78"/>
      <c r="F46" s="184" t="s">
        <v>410</v>
      </c>
      <c r="G46" s="185"/>
      <c r="H46" s="185"/>
      <c r="I46" s="186"/>
      <c r="K46" s="464"/>
      <c r="L46" s="28"/>
      <c r="M46" s="464"/>
    </row>
    <row r="47" spans="1:13" ht="20.100000000000001" customHeight="1" thickBot="1" x14ac:dyDescent="0.25">
      <c r="A47" s="438"/>
      <c r="B47" s="438"/>
      <c r="C47" s="438"/>
      <c r="D47" s="438"/>
      <c r="E47" s="78"/>
      <c r="F47" s="462"/>
      <c r="G47" s="462"/>
      <c r="H47" s="462"/>
      <c r="I47" s="462"/>
      <c r="K47" s="464"/>
      <c r="L47" s="28"/>
      <c r="M47" s="464"/>
    </row>
    <row r="48" spans="1:13" ht="6" customHeight="1" thickBot="1" x14ac:dyDescent="0.25">
      <c r="A48" s="78"/>
      <c r="B48" s="78"/>
      <c r="C48" s="78"/>
      <c r="D48" s="78"/>
      <c r="E48" s="78"/>
      <c r="F48" s="78"/>
      <c r="G48" s="78"/>
      <c r="H48" s="78"/>
      <c r="I48" s="78"/>
      <c r="K48" s="464"/>
      <c r="L48" s="28"/>
      <c r="M48" s="464"/>
    </row>
    <row r="49" spans="1:13" ht="15" customHeight="1" thickBot="1" x14ac:dyDescent="0.25">
      <c r="A49" s="184" t="s">
        <v>409</v>
      </c>
      <c r="B49" s="185"/>
      <c r="C49" s="185"/>
      <c r="D49" s="186"/>
      <c r="E49" s="78"/>
      <c r="F49" s="184" t="s">
        <v>223</v>
      </c>
      <c r="G49" s="185"/>
      <c r="H49" s="185"/>
      <c r="I49" s="186"/>
      <c r="K49" s="464"/>
      <c r="L49" s="28"/>
      <c r="M49" s="464"/>
    </row>
    <row r="50" spans="1:13" ht="20.100000000000001" customHeight="1" thickBot="1" x14ac:dyDescent="0.25">
      <c r="A50" s="462"/>
      <c r="B50" s="462"/>
      <c r="C50" s="462"/>
      <c r="D50" s="462"/>
      <c r="E50" s="78"/>
      <c r="F50" s="463"/>
      <c r="G50" s="462"/>
      <c r="H50" s="462"/>
      <c r="I50" s="462"/>
      <c r="K50" s="464"/>
      <c r="L50" s="28"/>
      <c r="M50" s="464"/>
    </row>
    <row r="51" spans="1:13" ht="6" customHeight="1" thickBot="1" x14ac:dyDescent="0.25">
      <c r="A51" s="94"/>
      <c r="B51" s="94"/>
      <c r="C51" s="94"/>
      <c r="D51" s="94"/>
      <c r="E51" s="94"/>
      <c r="F51" s="94"/>
      <c r="G51" s="94"/>
      <c r="H51" s="94"/>
      <c r="I51" s="94"/>
    </row>
    <row r="52" spans="1:13" ht="30" customHeight="1" thickBot="1" x14ac:dyDescent="0.25">
      <c r="A52" s="432" t="s">
        <v>607</v>
      </c>
      <c r="B52" s="433"/>
      <c r="C52" s="433"/>
      <c r="D52" s="433"/>
      <c r="E52" s="433"/>
      <c r="F52" s="433"/>
      <c r="G52" s="433"/>
      <c r="H52" s="196">
        <f>LEN(A53)</f>
        <v>0</v>
      </c>
      <c r="I52" s="229" t="s">
        <v>130</v>
      </c>
      <c r="K52" s="465" t="s">
        <v>614</v>
      </c>
      <c r="M52" s="465" t="s">
        <v>613</v>
      </c>
    </row>
    <row r="53" spans="1:13" ht="30" customHeight="1" thickBot="1" x14ac:dyDescent="0.25">
      <c r="A53" s="466"/>
      <c r="B53" s="466"/>
      <c r="C53" s="466"/>
      <c r="D53" s="466"/>
      <c r="E53" s="466"/>
      <c r="F53" s="466"/>
      <c r="G53" s="466"/>
      <c r="H53" s="466"/>
      <c r="I53" s="466"/>
      <c r="K53" s="465"/>
      <c r="M53" s="465"/>
    </row>
    <row r="54" spans="1:13" ht="6" customHeight="1" thickBot="1" x14ac:dyDescent="0.25">
      <c r="K54" s="465"/>
      <c r="M54" s="465"/>
    </row>
    <row r="55" spans="1:13" ht="20.100000000000001" customHeight="1" thickBot="1" x14ac:dyDescent="0.25">
      <c r="A55" s="83" t="s">
        <v>606</v>
      </c>
      <c r="B55" s="19"/>
      <c r="C55" s="19"/>
      <c r="D55" s="19"/>
      <c r="E55" s="19"/>
      <c r="F55" s="19"/>
      <c r="G55" s="19"/>
      <c r="H55" s="19"/>
      <c r="I55" s="26"/>
      <c r="K55" s="465"/>
      <c r="M55" s="465"/>
    </row>
    <row r="56" spans="1:13" s="28" customFormat="1" ht="15" customHeight="1" thickBot="1" x14ac:dyDescent="0.25">
      <c r="A56" s="177" t="s">
        <v>398</v>
      </c>
      <c r="B56" s="185"/>
      <c r="C56" s="185"/>
      <c r="D56" s="186"/>
      <c r="E56" s="180"/>
      <c r="F56" s="177" t="s">
        <v>399</v>
      </c>
      <c r="G56" s="185"/>
      <c r="H56" s="185"/>
      <c r="I56" s="186"/>
      <c r="K56" s="465"/>
      <c r="M56" s="465"/>
    </row>
    <row r="57" spans="1:13" ht="20.100000000000001" customHeight="1" thickBot="1" x14ac:dyDescent="0.25">
      <c r="A57" s="445"/>
      <c r="B57" s="446"/>
      <c r="C57" s="446"/>
      <c r="D57" s="447"/>
      <c r="E57" s="78"/>
      <c r="F57" s="445"/>
      <c r="G57" s="446"/>
      <c r="H57" s="446"/>
      <c r="I57" s="447"/>
      <c r="K57" s="465"/>
      <c r="M57" s="465"/>
    </row>
    <row r="58" spans="1:13" ht="15" customHeight="1" thickBot="1" x14ac:dyDescent="0.25">
      <c r="A58" s="181" t="s">
        <v>400</v>
      </c>
      <c r="B58" s="185"/>
      <c r="C58" s="185"/>
      <c r="D58" s="186"/>
      <c r="E58" s="78"/>
      <c r="F58" s="181" t="s">
        <v>401</v>
      </c>
      <c r="G58" s="185"/>
      <c r="H58" s="185"/>
      <c r="I58" s="186"/>
      <c r="K58" s="465"/>
      <c r="M58" s="465"/>
    </row>
    <row r="59" spans="1:13" ht="20.100000000000001" customHeight="1" thickBot="1" x14ac:dyDescent="0.25">
      <c r="A59" s="438"/>
      <c r="B59" s="438"/>
      <c r="C59" s="438"/>
      <c r="D59" s="438"/>
      <c r="E59" s="78"/>
      <c r="F59" s="462"/>
      <c r="G59" s="462"/>
      <c r="H59" s="462"/>
      <c r="I59" s="462"/>
      <c r="K59" s="465"/>
      <c r="M59" s="465"/>
    </row>
    <row r="60" spans="1:13" ht="15" customHeight="1" thickBot="1" x14ac:dyDescent="0.25">
      <c r="A60" s="184" t="s">
        <v>402</v>
      </c>
      <c r="B60" s="185"/>
      <c r="C60" s="185"/>
      <c r="D60" s="186"/>
      <c r="E60" s="78"/>
      <c r="F60" s="187" t="s">
        <v>222</v>
      </c>
      <c r="G60" s="188"/>
      <c r="H60" s="188"/>
      <c r="I60" s="189"/>
      <c r="K60" s="465"/>
      <c r="M60" s="465"/>
    </row>
    <row r="61" spans="1:13" ht="20.100000000000001" customHeight="1" thickBot="1" x14ac:dyDescent="0.25">
      <c r="A61" s="438"/>
      <c r="B61" s="438"/>
      <c r="C61" s="438"/>
      <c r="D61" s="438"/>
      <c r="E61" s="78"/>
      <c r="F61" s="438"/>
      <c r="G61" s="438"/>
      <c r="H61" s="438"/>
      <c r="I61" s="438"/>
      <c r="K61" s="465"/>
      <c r="M61" s="465"/>
    </row>
    <row r="62" spans="1:13" ht="6" customHeight="1" x14ac:dyDescent="0.2"/>
    <row r="63" spans="1:13" s="78" customFormat="1" ht="20.100000000000001" customHeight="1" x14ac:dyDescent="0.2">
      <c r="A63" s="83" t="s">
        <v>404</v>
      </c>
      <c r="B63" s="84"/>
      <c r="C63" s="84"/>
      <c r="D63" s="84"/>
      <c r="E63" s="84"/>
      <c r="F63" s="84"/>
      <c r="G63" s="84"/>
      <c r="H63" s="84"/>
      <c r="I63" s="156"/>
      <c r="K63"/>
      <c r="M63"/>
    </row>
    <row r="64" spans="1:13" ht="30" customHeight="1" thickBot="1" x14ac:dyDescent="0.25">
      <c r="A64" s="451" t="s">
        <v>753</v>
      </c>
      <c r="B64" s="472"/>
      <c r="C64" s="472"/>
      <c r="D64" s="472"/>
      <c r="E64" s="472"/>
      <c r="F64" s="472"/>
      <c r="G64" s="472"/>
      <c r="H64" s="29">
        <f>LEN(A65)</f>
        <v>0</v>
      </c>
      <c r="I64" s="30" t="s">
        <v>36</v>
      </c>
    </row>
    <row r="65" spans="1:13" s="31" customFormat="1" ht="164.45" customHeight="1" thickBot="1" x14ac:dyDescent="0.25">
      <c r="A65" s="468"/>
      <c r="B65" s="468"/>
      <c r="C65" s="468"/>
      <c r="D65" s="468"/>
      <c r="E65" s="468"/>
      <c r="F65" s="468"/>
      <c r="G65" s="468"/>
      <c r="H65" s="468"/>
      <c r="I65" s="468"/>
      <c r="K65" s="193" t="s">
        <v>217</v>
      </c>
      <c r="M65" s="193" t="s">
        <v>551</v>
      </c>
    </row>
    <row r="66" spans="1:13" ht="6" customHeight="1" thickBot="1" x14ac:dyDescent="0.25"/>
    <row r="67" spans="1:13" ht="20.100000000000001" customHeight="1" x14ac:dyDescent="0.2">
      <c r="A67" s="83" t="s">
        <v>577</v>
      </c>
      <c r="B67" s="19"/>
      <c r="C67" s="19"/>
      <c r="D67" s="19"/>
      <c r="E67" s="19"/>
      <c r="F67" s="19"/>
      <c r="G67" s="19"/>
      <c r="H67" s="19"/>
      <c r="I67" s="26"/>
      <c r="K67" s="498" t="s">
        <v>580</v>
      </c>
      <c r="M67" s="498" t="s">
        <v>576</v>
      </c>
    </row>
    <row r="68" spans="1:13" ht="20.100000000000001" customHeight="1" x14ac:dyDescent="0.2">
      <c r="A68" s="184" t="s">
        <v>412</v>
      </c>
      <c r="B68" s="23"/>
      <c r="C68" s="23"/>
      <c r="D68" s="27"/>
      <c r="F68" s="476"/>
      <c r="G68" s="477"/>
      <c r="H68" s="477"/>
      <c r="I68" s="478"/>
      <c r="K68" s="499"/>
      <c r="M68" s="499"/>
    </row>
    <row r="69" spans="1:13" ht="20.100000000000001" customHeight="1" x14ac:dyDescent="0.2">
      <c r="A69" s="22" t="s">
        <v>575</v>
      </c>
      <c r="B69" s="23"/>
      <c r="C69" s="23"/>
      <c r="D69" s="27"/>
      <c r="F69" s="479"/>
      <c r="G69" s="480"/>
      <c r="H69" s="480"/>
      <c r="I69" s="481"/>
      <c r="K69" s="499"/>
      <c r="M69" s="499"/>
    </row>
    <row r="70" spans="1:13" ht="24" customHeight="1" thickBot="1" x14ac:dyDescent="0.25">
      <c r="A70" s="473" t="s">
        <v>413</v>
      </c>
      <c r="B70" s="474"/>
      <c r="C70" s="474"/>
      <c r="D70" s="475"/>
      <c r="F70" s="469"/>
      <c r="G70" s="470"/>
      <c r="H70" s="470"/>
      <c r="I70" s="471"/>
      <c r="K70" s="500"/>
      <c r="M70" s="500"/>
    </row>
    <row r="71" spans="1:13" ht="20.100000000000001" customHeight="1" x14ac:dyDescent="0.2">
      <c r="A71" s="22" t="s">
        <v>414</v>
      </c>
      <c r="B71" s="23"/>
      <c r="C71" s="23"/>
      <c r="D71" s="23"/>
      <c r="E71" s="23"/>
      <c r="F71" s="23"/>
      <c r="G71" s="23"/>
      <c r="H71" s="24">
        <f>LEN(A72)</f>
        <v>0</v>
      </c>
      <c r="I71" s="25" t="s">
        <v>36</v>
      </c>
    </row>
    <row r="72" spans="1:13" ht="161.44999999999999" customHeight="1" x14ac:dyDescent="0.2">
      <c r="A72" s="468"/>
      <c r="B72" s="468"/>
      <c r="C72" s="468"/>
      <c r="D72" s="468"/>
      <c r="E72" s="468"/>
      <c r="F72" s="468"/>
      <c r="G72" s="468"/>
      <c r="H72" s="468"/>
      <c r="I72" s="468"/>
    </row>
  </sheetData>
  <sheetProtection sheet="1" objects="1" scenarios="1" selectLockedCells="1"/>
  <mergeCells count="72">
    <mergeCell ref="A13:D13"/>
    <mergeCell ref="F15:I15"/>
    <mergeCell ref="F26:I26"/>
    <mergeCell ref="A1:H1"/>
    <mergeCell ref="A4:I4"/>
    <mergeCell ref="A7:D7"/>
    <mergeCell ref="F7:I7"/>
    <mergeCell ref="A11:D11"/>
    <mergeCell ref="F11:I11"/>
    <mergeCell ref="A3:G3"/>
    <mergeCell ref="A6:B6"/>
    <mergeCell ref="A19:D19"/>
    <mergeCell ref="A15:D15"/>
    <mergeCell ref="A23:D23"/>
    <mergeCell ref="A26:D26"/>
    <mergeCell ref="A21:D21"/>
    <mergeCell ref="M3:M4"/>
    <mergeCell ref="M6:M11"/>
    <mergeCell ref="M13:M21"/>
    <mergeCell ref="M23:M26"/>
    <mergeCell ref="F19:I19"/>
    <mergeCell ref="F23:I23"/>
    <mergeCell ref="F21:I21"/>
    <mergeCell ref="K3:K4"/>
    <mergeCell ref="F13:I13"/>
    <mergeCell ref="F25:I25"/>
    <mergeCell ref="K6:K11"/>
    <mergeCell ref="K13:K21"/>
    <mergeCell ref="K23:K26"/>
    <mergeCell ref="A72:I72"/>
    <mergeCell ref="F50:I50"/>
    <mergeCell ref="A52:G52"/>
    <mergeCell ref="K52:K61"/>
    <mergeCell ref="A61:D61"/>
    <mergeCell ref="F61:I61"/>
    <mergeCell ref="F70:I70"/>
    <mergeCell ref="A64:G64"/>
    <mergeCell ref="A65:I65"/>
    <mergeCell ref="F68:I68"/>
    <mergeCell ref="F69:I69"/>
    <mergeCell ref="A53:I53"/>
    <mergeCell ref="K42:K50"/>
    <mergeCell ref="A59:D59"/>
    <mergeCell ref="A57:D57"/>
    <mergeCell ref="F44:H44"/>
    <mergeCell ref="M67:M70"/>
    <mergeCell ref="A70:D70"/>
    <mergeCell ref="M52:M61"/>
    <mergeCell ref="K36:K39"/>
    <mergeCell ref="M36:M39"/>
    <mergeCell ref="L37:L45"/>
    <mergeCell ref="M42:M50"/>
    <mergeCell ref="F59:I59"/>
    <mergeCell ref="K67:K70"/>
    <mergeCell ref="B44:D44"/>
    <mergeCell ref="F57:I57"/>
    <mergeCell ref="F40:I40"/>
    <mergeCell ref="A37:D37"/>
    <mergeCell ref="F37:I37"/>
    <mergeCell ref="A40:D40"/>
    <mergeCell ref="M28:M34"/>
    <mergeCell ref="A45:I45"/>
    <mergeCell ref="A47:D47"/>
    <mergeCell ref="F47:I47"/>
    <mergeCell ref="A50:D50"/>
    <mergeCell ref="B34:D34"/>
    <mergeCell ref="F28:I28"/>
    <mergeCell ref="K28:K34"/>
    <mergeCell ref="A29:D29"/>
    <mergeCell ref="F29:I29"/>
    <mergeCell ref="A35:I35"/>
    <mergeCell ref="F34:H34"/>
  </mergeCells>
  <conditionalFormatting sqref="A4:I4 F34">
    <cfRule type="notContainsBlanks" dxfId="263" priority="53">
      <formula>LEN(TRIM(A4))&gt;0</formula>
    </cfRule>
  </conditionalFormatting>
  <conditionalFormatting sqref="F26:I26">
    <cfRule type="notContainsBlanks" dxfId="262" priority="52">
      <formula>LEN(TRIM(F26))&gt;0</formula>
    </cfRule>
  </conditionalFormatting>
  <conditionalFormatting sqref="A34">
    <cfRule type="notContainsBlanks" dxfId="261" priority="50">
      <formula>LEN(TRIM(A34))&gt;0</formula>
    </cfRule>
  </conditionalFormatting>
  <conditionalFormatting sqref="I34">
    <cfRule type="notContainsBlanks" dxfId="260" priority="51">
      <formula>LEN(TRIM(I34))&gt;0</formula>
    </cfRule>
  </conditionalFormatting>
  <conditionalFormatting sqref="F38">
    <cfRule type="notContainsBlanks" dxfId="259" priority="49">
      <formula>LEN(TRIM(F38))&gt;0</formula>
    </cfRule>
  </conditionalFormatting>
  <conditionalFormatting sqref="A8">
    <cfRule type="notContainsBlanks" dxfId="258" priority="45">
      <formula>LEN(TRIM(A8))&gt;0</formula>
    </cfRule>
  </conditionalFormatting>
  <conditionalFormatting sqref="F7:F8">
    <cfRule type="notContainsBlanks" dxfId="257" priority="44">
      <formula>LEN(TRIM(F7))&gt;0</formula>
    </cfRule>
  </conditionalFormatting>
  <conditionalFormatting sqref="F68">
    <cfRule type="notContainsBlanks" dxfId="256" priority="47">
      <formula>LEN(TRIM(F68))&gt;0</formula>
    </cfRule>
  </conditionalFormatting>
  <conditionalFormatting sqref="F40">
    <cfRule type="notContainsBlanks" dxfId="255" priority="46">
      <formula>LEN(TRIM(F40))&gt;0</formula>
    </cfRule>
  </conditionalFormatting>
  <conditionalFormatting sqref="A13">
    <cfRule type="notContainsBlanks" dxfId="254" priority="42">
      <formula>LEN(TRIM(A13))&gt;0</formula>
    </cfRule>
  </conditionalFormatting>
  <conditionalFormatting sqref="F15">
    <cfRule type="notContainsBlanks" dxfId="253" priority="41">
      <formula>LEN(TRIM(F15))&gt;0</formula>
    </cfRule>
  </conditionalFormatting>
  <conditionalFormatting sqref="F13">
    <cfRule type="notContainsBlanks" dxfId="252" priority="40">
      <formula>LEN(TRIM(F13))&gt;0</formula>
    </cfRule>
  </conditionalFormatting>
  <conditionalFormatting sqref="A19">
    <cfRule type="notContainsBlanks" dxfId="251" priority="36">
      <formula>LEN(TRIM(A19))&gt;0</formula>
    </cfRule>
  </conditionalFormatting>
  <conditionalFormatting sqref="A53:I53">
    <cfRule type="notContainsBlanks" dxfId="250" priority="37">
      <formula>LEN(TRIM(A53))&gt;0</formula>
    </cfRule>
  </conditionalFormatting>
  <conditionalFormatting sqref="F19:I19">
    <cfRule type="notContainsBlanks" dxfId="249" priority="35">
      <formula>LEN(TRIM(F19))&gt;0</formula>
    </cfRule>
  </conditionalFormatting>
  <conditionalFormatting sqref="A21">
    <cfRule type="notContainsBlanks" dxfId="248" priority="34">
      <formula>LEN(TRIM(A21))&gt;0</formula>
    </cfRule>
  </conditionalFormatting>
  <conditionalFormatting sqref="F23">
    <cfRule type="notContainsBlanks" dxfId="247" priority="33">
      <formula>LEN(TRIM(F23))&gt;0</formula>
    </cfRule>
  </conditionalFormatting>
  <conditionalFormatting sqref="A23">
    <cfRule type="notContainsBlanks" dxfId="246" priority="32">
      <formula>LEN(TRIM(A23))&gt;0</formula>
    </cfRule>
  </conditionalFormatting>
  <conditionalFormatting sqref="F37:I37">
    <cfRule type="notContainsBlanks" dxfId="245" priority="31">
      <formula>LEN(TRIM(F37))&gt;0</formula>
    </cfRule>
  </conditionalFormatting>
  <conditionalFormatting sqref="A40:D40">
    <cfRule type="notContainsBlanks" dxfId="244" priority="30">
      <formula>LEN(TRIM(A40))&gt;0</formula>
    </cfRule>
  </conditionalFormatting>
  <conditionalFormatting sqref="A37:D37">
    <cfRule type="notContainsBlanks" dxfId="243" priority="29">
      <formula>LEN(TRIM(A37))&gt;0</formula>
    </cfRule>
  </conditionalFormatting>
  <conditionalFormatting sqref="F48">
    <cfRule type="notContainsBlanks" dxfId="242" priority="28">
      <formula>LEN(TRIM(F48))&gt;0</formula>
    </cfRule>
  </conditionalFormatting>
  <conditionalFormatting sqref="A59">
    <cfRule type="notContainsBlanks" dxfId="241" priority="27">
      <formula>LEN(TRIM(A59))&gt;0</formula>
    </cfRule>
  </conditionalFormatting>
  <conditionalFormatting sqref="F61">
    <cfRule type="notContainsBlanks" dxfId="240" priority="26">
      <formula>LEN(TRIM(F61))&gt;0</formula>
    </cfRule>
  </conditionalFormatting>
  <conditionalFormatting sqref="F59">
    <cfRule type="notContainsBlanks" dxfId="239" priority="25">
      <formula>LEN(TRIM(F59))&gt;0</formula>
    </cfRule>
  </conditionalFormatting>
  <conditionalFormatting sqref="A61">
    <cfRule type="notContainsBlanks" dxfId="238" priority="24">
      <formula>LEN(TRIM(A61))&gt;0</formula>
    </cfRule>
  </conditionalFormatting>
  <conditionalFormatting sqref="F69">
    <cfRule type="notContainsBlanks" dxfId="237" priority="23">
      <formula>LEN(TRIM(F69))&gt;0</formula>
    </cfRule>
  </conditionalFormatting>
  <conditionalFormatting sqref="F70:I70">
    <cfRule type="notContainsBlanks" dxfId="236" priority="22">
      <formula>LEN(TRIM(F70))&gt;0</formula>
    </cfRule>
  </conditionalFormatting>
  <conditionalFormatting sqref="F21">
    <cfRule type="notContainsBlanks" dxfId="235" priority="21">
      <formula>LEN(TRIM(F21))&gt;0</formula>
    </cfRule>
  </conditionalFormatting>
  <conditionalFormatting sqref="A29">
    <cfRule type="notContainsBlanks" dxfId="234" priority="20">
      <formula>LEN(TRIM(A29))&gt;0</formula>
    </cfRule>
  </conditionalFormatting>
  <conditionalFormatting sqref="A11">
    <cfRule type="notContainsBlanks" dxfId="233" priority="19">
      <formula>LEN(TRIM(A11))&gt;0</formula>
    </cfRule>
  </conditionalFormatting>
  <conditionalFormatting sqref="A7">
    <cfRule type="notContainsBlanks" dxfId="232" priority="18">
      <formula>LEN(TRIM(A7))&gt;0</formula>
    </cfRule>
  </conditionalFormatting>
  <conditionalFormatting sqref="F29:I29">
    <cfRule type="notContainsBlanks" dxfId="231" priority="17">
      <formula>LEN(TRIM(F29))&gt;0</formula>
    </cfRule>
  </conditionalFormatting>
  <conditionalFormatting sqref="F57">
    <cfRule type="notContainsBlanks" dxfId="230" priority="16">
      <formula>LEN(TRIM(F57))&gt;0</formula>
    </cfRule>
  </conditionalFormatting>
  <conditionalFormatting sqref="A57">
    <cfRule type="notContainsBlanks" dxfId="229" priority="15">
      <formula>LEN(TRIM(A57))&gt;0</formula>
    </cfRule>
  </conditionalFormatting>
  <conditionalFormatting sqref="F11">
    <cfRule type="notContainsBlanks" dxfId="228" priority="14">
      <formula>LEN(TRIM(F11))&gt;0</formula>
    </cfRule>
  </conditionalFormatting>
  <conditionalFormatting sqref="A44">
    <cfRule type="notContainsBlanks" dxfId="227" priority="13">
      <formula>LEN(TRIM(A44))&gt;0</formula>
    </cfRule>
  </conditionalFormatting>
  <conditionalFormatting sqref="F44">
    <cfRule type="notContainsBlanks" dxfId="226" priority="11">
      <formula>LEN(TRIM(F44))&gt;0</formula>
    </cfRule>
  </conditionalFormatting>
  <conditionalFormatting sqref="I44">
    <cfRule type="notContainsBlanks" dxfId="225" priority="10">
      <formula>LEN(TRIM(I44))&gt;0</formula>
    </cfRule>
  </conditionalFormatting>
  <conditionalFormatting sqref="A47:D47">
    <cfRule type="notContainsBlanks" dxfId="224" priority="9">
      <formula>LEN(TRIM(A47))&gt;0</formula>
    </cfRule>
  </conditionalFormatting>
  <conditionalFormatting sqref="F47:I47">
    <cfRule type="notContainsBlanks" dxfId="223" priority="8">
      <formula>LEN(TRIM(F47))&gt;0</formula>
    </cfRule>
  </conditionalFormatting>
  <conditionalFormatting sqref="A50:D50">
    <cfRule type="notContainsBlanks" dxfId="222" priority="7">
      <formula>LEN(TRIM(A50))&gt;0</formula>
    </cfRule>
  </conditionalFormatting>
  <conditionalFormatting sqref="F50">
    <cfRule type="notContainsBlanks" dxfId="221" priority="6">
      <formula>LEN(TRIM(F50))&gt;0</formula>
    </cfRule>
  </conditionalFormatting>
  <conditionalFormatting sqref="A15">
    <cfRule type="notContainsBlanks" dxfId="220" priority="39">
      <formula>LEN(TRIM(A15))&gt;0</formula>
    </cfRule>
  </conditionalFormatting>
  <conditionalFormatting sqref="A72:I72">
    <cfRule type="notContainsBlanks" dxfId="219" priority="5">
      <formula>LEN(TRIM(A72))&gt;0</formula>
    </cfRule>
  </conditionalFormatting>
  <conditionalFormatting sqref="A65:I65">
    <cfRule type="notContainsBlanks" dxfId="218" priority="4">
      <formula>LEN(TRIM(A65))&gt;0</formula>
    </cfRule>
  </conditionalFormatting>
  <conditionalFormatting sqref="A26">
    <cfRule type="notContainsBlanks" dxfId="217" priority="3">
      <formula>LEN(TRIM(A26))&gt;0</formula>
    </cfRule>
  </conditionalFormatting>
  <conditionalFormatting sqref="B34">
    <cfRule type="notContainsBlanks" dxfId="216" priority="2">
      <formula>LEN(TRIM(B34))&gt;0</formula>
    </cfRule>
  </conditionalFormatting>
  <conditionalFormatting sqref="B44">
    <cfRule type="notContainsBlanks" dxfId="215" priority="1">
      <formula>LEN(TRIM(B44))&gt;0</formula>
    </cfRule>
  </conditionalFormatting>
  <dataValidations count="9">
    <dataValidation operator="lessThanOrEqual" allowBlank="1" showInputMessage="1" showErrorMessage="1" sqref="F7:I7" xr:uid="{00000000-0002-0000-0700-000000000000}"/>
    <dataValidation allowBlank="1" errorTitle="County" error="Please choose from the drop down menu." promptTitle="County" prompt="Please choose the county where your organization is registered." sqref="E11:E15 E19:E23 E57:E61" xr:uid="{00000000-0002-0000-0700-000001000000}"/>
    <dataValidation type="list" allowBlank="1" showInputMessage="1" showErrorMessage="1" errorTitle="Roll down" error="Please choose from the drop down menu." sqref="A11:D11 A19:D19 A57:D57" xr:uid="{00000000-0002-0000-0700-000002000000}">
      <formula1>States</formula1>
    </dataValidation>
    <dataValidation type="list" allowBlank="1" showErrorMessage="1" errorTitle="Roll down" error="Please choose from the drop down menu." sqref="F57:I57 F19:I19" xr:uid="{00000000-0002-0000-0700-000003000000}">
      <formula1>IF(A19="Magyarország",INDIRECT("Hungary"),INDIRECT("Slovakia"))</formula1>
    </dataValidation>
    <dataValidation type="list" allowBlank="1" showInputMessage="1" showErrorMessage="1" sqref="F26:I26" xr:uid="{00000000-0002-0000-0700-000005000000}">
      <formula1>SK_pravna_forma</formula1>
    </dataValidation>
    <dataValidation type="textLength" operator="lessThanOrEqual" allowBlank="1" showInputMessage="1" showErrorMessage="1" errorTitle="Character limit!" error="Please see character limit in the right up corner." sqref="A72:I72 A65:I65" xr:uid="{00000000-0002-0000-0700-000006000000}">
      <formula1>1000</formula1>
    </dataValidation>
    <dataValidation type="textLength" operator="lessThanOrEqual" allowBlank="1" showInputMessage="1" showErrorMessage="1" errorTitle="Character limit!" error="Please type no more than 150 characters." sqref="A53:I53 A4:I4" xr:uid="{00000000-0002-0000-0700-000007000000}">
      <formula1>150</formula1>
    </dataValidation>
    <dataValidation type="textLength" operator="lessThanOrEqual" allowBlank="1" showInputMessage="1" showErrorMessage="1" errorTitle="Character limit!" error="Please type no more than 10 characters." sqref="A7:D7" xr:uid="{00000000-0002-0000-0700-000008000000}">
      <formula1>10</formula1>
    </dataValidation>
    <dataValidation type="list" allowBlank="1" errorTitle="Roll down" error="Please choose from the drop down menu." sqref="F11:I11" xr:uid="{00000000-0002-0000-0700-000009000000}">
      <formula1>IF(A11="Magyarország",INDIRECT("Hungary"),INDIRECT("Slovakia"))</formula1>
    </dataValidation>
  </dataValidations>
  <pageMargins left="0.7" right="0.7" top="0.75" bottom="0.75" header="0.3" footer="0.3"/>
  <pageSetup paperSize="9" scale="98" fitToHeight="0" orientation="portrait" r:id="rId1"/>
  <headerFooter>
    <oddFooter>&amp;C&amp;F&amp;R&amp;P</oddFooter>
  </headerFooter>
  <rowBreaks count="1" manualBreakCount="1">
    <brk id="43"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'Hidden data'!A61:A99</xm:f>
          </x14:formula1>
          <xm:sqref>F29:I29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F54"/>
  <sheetViews>
    <sheetView showGridLines="0" view="pageBreakPreview" topLeftCell="A49" zoomScale="75" zoomScaleNormal="130" zoomScaleSheetLayoutView="75" zoomScalePageLayoutView="85" workbookViewId="0">
      <selection activeCell="B53" sqref="B53"/>
    </sheetView>
  </sheetViews>
  <sheetFormatPr defaultColWidth="9" defaultRowHeight="14.25" x14ac:dyDescent="0.2"/>
  <cols>
    <col min="1" max="1" width="72.375" style="78" customWidth="1"/>
    <col min="2" max="2" width="71.625" style="78" customWidth="1"/>
    <col min="3" max="3" width="1.625" style="78" customWidth="1"/>
    <col min="4" max="4" width="35.625" style="78" customWidth="1"/>
    <col min="5" max="5" width="2.875" style="78" customWidth="1"/>
    <col min="6" max="6" width="35.625" style="78" customWidth="1"/>
    <col min="7" max="16384" width="9" style="78"/>
  </cols>
  <sheetData>
    <row r="1" spans="1:6" ht="30" customHeight="1" x14ac:dyDescent="0.2">
      <c r="A1" s="139" t="s">
        <v>825</v>
      </c>
      <c r="B1" s="140" t="s">
        <v>826</v>
      </c>
      <c r="D1" s="504" t="s">
        <v>316</v>
      </c>
      <c r="F1" s="504" t="s">
        <v>616</v>
      </c>
    </row>
    <row r="2" spans="1:6" ht="6" customHeight="1" x14ac:dyDescent="0.2">
      <c r="A2" s="125"/>
      <c r="B2" s="126"/>
      <c r="D2" s="505"/>
      <c r="F2" s="505"/>
    </row>
    <row r="3" spans="1:6" ht="24.95" customHeight="1" x14ac:dyDescent="0.2">
      <c r="A3" s="127" t="s">
        <v>279</v>
      </c>
      <c r="B3" s="128" t="s">
        <v>280</v>
      </c>
      <c r="D3" s="505"/>
      <c r="F3" s="505"/>
    </row>
    <row r="4" spans="1:6" ht="20.100000000000001" customHeight="1" thickBot="1" x14ac:dyDescent="0.25">
      <c r="A4" s="129" t="s">
        <v>827</v>
      </c>
      <c r="B4" s="130" t="s">
        <v>828</v>
      </c>
      <c r="D4" s="506"/>
      <c r="F4" s="506"/>
    </row>
    <row r="5" spans="1:6" ht="20.100000000000001" customHeight="1" thickBot="1" x14ac:dyDescent="0.25">
      <c r="A5" s="131" t="str">
        <f>CONCATENATE(LEN(A6),"/2000")</f>
        <v>0/2000</v>
      </c>
      <c r="B5" s="132" t="str">
        <f>CONCATENATE(LEN(B6),"/2000")</f>
        <v>0/2000</v>
      </c>
    </row>
    <row r="6" spans="1:6" ht="369.6" customHeight="1" thickBot="1" x14ac:dyDescent="0.25">
      <c r="A6" s="133"/>
      <c r="B6" s="133"/>
      <c r="D6" s="343" t="s">
        <v>829</v>
      </c>
      <c r="F6" s="343" t="s">
        <v>880</v>
      </c>
    </row>
    <row r="7" spans="1:6" ht="6" customHeight="1" x14ac:dyDescent="0.2">
      <c r="A7" s="125"/>
      <c r="B7" s="126"/>
    </row>
    <row r="8" spans="1:6" ht="20.100000000000001" customHeight="1" x14ac:dyDescent="0.2">
      <c r="A8" s="129" t="s">
        <v>830</v>
      </c>
      <c r="B8" s="130" t="s">
        <v>831</v>
      </c>
    </row>
    <row r="9" spans="1:6" ht="20.100000000000001" customHeight="1" thickBot="1" x14ac:dyDescent="0.25">
      <c r="A9" s="131" t="str">
        <f>CONCATENATE(LEN(A10),"/2000")</f>
        <v>0/2000</v>
      </c>
      <c r="B9" s="132" t="str">
        <f>CONCATENATE(LEN(B10),"/2000")</f>
        <v>0/2000</v>
      </c>
    </row>
    <row r="10" spans="1:6" s="77" customFormat="1" ht="366.6" customHeight="1" thickBot="1" x14ac:dyDescent="0.25">
      <c r="A10" s="133"/>
      <c r="B10" s="134"/>
      <c r="D10" s="344" t="s">
        <v>832</v>
      </c>
      <c r="F10" s="344" t="s">
        <v>833</v>
      </c>
    </row>
    <row r="11" spans="1:6" ht="6" customHeight="1" x14ac:dyDescent="0.2">
      <c r="A11" s="125"/>
      <c r="B11" s="126"/>
    </row>
    <row r="12" spans="1:6" ht="20.100000000000001" customHeight="1" x14ac:dyDescent="0.2">
      <c r="A12" s="129" t="s">
        <v>834</v>
      </c>
      <c r="B12" s="130" t="s">
        <v>835</v>
      </c>
    </row>
    <row r="13" spans="1:6" ht="20.100000000000001" customHeight="1" thickBot="1" x14ac:dyDescent="0.25">
      <c r="A13" s="131" t="str">
        <f>CONCATENATE(LEN(A14),"/1000")</f>
        <v>0/1000</v>
      </c>
      <c r="B13" s="131" t="str">
        <f>CONCATENATE(LEN(B14),"/1000")</f>
        <v>0/1000</v>
      </c>
    </row>
    <row r="14" spans="1:6" ht="188.45" customHeight="1" thickBot="1" x14ac:dyDescent="0.25">
      <c r="A14" s="133"/>
      <c r="B14" s="134"/>
      <c r="D14" s="343" t="s">
        <v>836</v>
      </c>
      <c r="F14" s="343" t="s">
        <v>881</v>
      </c>
    </row>
    <row r="15" spans="1:6" ht="6" customHeight="1" x14ac:dyDescent="0.2">
      <c r="A15" s="125"/>
      <c r="B15" s="126"/>
    </row>
    <row r="16" spans="1:6" ht="24.95" customHeight="1" x14ac:dyDescent="0.2">
      <c r="A16" s="135" t="s">
        <v>191</v>
      </c>
      <c r="B16" s="281" t="s">
        <v>792</v>
      </c>
    </row>
    <row r="17" spans="1:6" ht="20.100000000000001" customHeight="1" x14ac:dyDescent="0.2">
      <c r="A17" s="129" t="s">
        <v>837</v>
      </c>
      <c r="B17" s="130" t="s">
        <v>838</v>
      </c>
    </row>
    <row r="18" spans="1:6" ht="20.100000000000001" customHeight="1" thickBot="1" x14ac:dyDescent="0.25">
      <c r="A18" s="131" t="str">
        <f>CONCATENATE(LEN(A19),"/2000")</f>
        <v>0/2000</v>
      </c>
      <c r="B18" s="131" t="str">
        <f>CONCATENATE(LEN(B19),"/2000")</f>
        <v>0/2000</v>
      </c>
    </row>
    <row r="19" spans="1:6" ht="375.6" customHeight="1" thickBot="1" x14ac:dyDescent="0.25">
      <c r="A19" s="133"/>
      <c r="B19" s="272"/>
      <c r="D19" s="273" t="s">
        <v>754</v>
      </c>
      <c r="F19" s="273" t="s">
        <v>882</v>
      </c>
    </row>
    <row r="20" spans="1:6" ht="6" customHeight="1" x14ac:dyDescent="0.2">
      <c r="A20" s="125"/>
      <c r="B20" s="126"/>
    </row>
    <row r="21" spans="1:6" ht="20.100000000000001" customHeight="1" x14ac:dyDescent="0.2">
      <c r="A21" s="129" t="s">
        <v>839</v>
      </c>
      <c r="B21" s="345" t="s">
        <v>840</v>
      </c>
    </row>
    <row r="22" spans="1:6" ht="20.100000000000001" customHeight="1" thickBot="1" x14ac:dyDescent="0.25">
      <c r="A22" s="131" t="str">
        <f>CONCATENATE(LEN(A23),"/1000")</f>
        <v>0/1000</v>
      </c>
      <c r="B22" s="131" t="str">
        <f>CONCATENATE(LEN(B23),"/1000")</f>
        <v>0/1000</v>
      </c>
    </row>
    <row r="23" spans="1:6" ht="181.9" customHeight="1" thickBot="1" x14ac:dyDescent="0.25">
      <c r="A23" s="133"/>
      <c r="B23" s="134"/>
      <c r="D23" s="343" t="s">
        <v>841</v>
      </c>
      <c r="F23" s="343" t="s">
        <v>842</v>
      </c>
    </row>
    <row r="24" spans="1:6" s="94" customFormat="1" ht="6" customHeight="1" x14ac:dyDescent="0.2">
      <c r="A24" s="235"/>
      <c r="B24" s="268"/>
    </row>
    <row r="25" spans="1:6" ht="24.95" customHeight="1" x14ac:dyDescent="0.2">
      <c r="A25" s="136" t="s">
        <v>192</v>
      </c>
      <c r="B25" s="137" t="s">
        <v>505</v>
      </c>
    </row>
    <row r="26" spans="1:6" ht="32.25" customHeight="1" x14ac:dyDescent="0.2">
      <c r="A26" s="342" t="s">
        <v>869</v>
      </c>
      <c r="B26" s="342" t="s">
        <v>870</v>
      </c>
    </row>
    <row r="27" spans="1:6" ht="20.100000000000001" customHeight="1" thickBot="1" x14ac:dyDescent="0.25">
      <c r="A27" s="131" t="str">
        <f>CONCATENATE(LEN(A28),"/2000")</f>
        <v>0/2000</v>
      </c>
      <c r="B27" s="131" t="str">
        <f>CONCATENATE(LEN(B28),"/2000")</f>
        <v>0/2000</v>
      </c>
    </row>
    <row r="28" spans="1:6" ht="375.6" customHeight="1" thickBot="1" x14ac:dyDescent="0.25">
      <c r="A28" s="133"/>
      <c r="B28" s="134"/>
      <c r="D28" s="343" t="s">
        <v>884</v>
      </c>
      <c r="F28" s="343" t="s">
        <v>883</v>
      </c>
    </row>
    <row r="29" spans="1:6" ht="6" customHeight="1" x14ac:dyDescent="0.2">
      <c r="A29" s="125"/>
      <c r="B29" s="126"/>
    </row>
    <row r="30" spans="1:6" ht="20.100000000000001" customHeight="1" x14ac:dyDescent="0.2">
      <c r="A30" s="129" t="s">
        <v>843</v>
      </c>
      <c r="B30" s="130" t="s">
        <v>844</v>
      </c>
    </row>
    <row r="31" spans="1:6" ht="20.100000000000001" customHeight="1" thickBot="1" x14ac:dyDescent="0.25">
      <c r="A31" s="131" t="str">
        <f>CONCATENATE(LEN(A32),"/2000")</f>
        <v>0/2000</v>
      </c>
      <c r="B31" s="131" t="str">
        <f>CONCATENATE(LEN(B32),"/2000")</f>
        <v>0/2000</v>
      </c>
    </row>
    <row r="32" spans="1:6" ht="378.6" customHeight="1" thickBot="1" x14ac:dyDescent="0.25">
      <c r="A32" s="133"/>
      <c r="B32" s="134"/>
      <c r="D32" s="343" t="s">
        <v>845</v>
      </c>
      <c r="F32" s="343" t="s">
        <v>846</v>
      </c>
    </row>
    <row r="33" spans="1:6" ht="6" customHeight="1" x14ac:dyDescent="0.2">
      <c r="A33" s="125"/>
      <c r="B33" s="126"/>
    </row>
    <row r="34" spans="1:6" ht="20.100000000000001" customHeight="1" x14ac:dyDescent="0.2">
      <c r="A34" s="129" t="s">
        <v>847</v>
      </c>
      <c r="B34" s="130" t="s">
        <v>848</v>
      </c>
    </row>
    <row r="35" spans="1:6" ht="20.100000000000001" customHeight="1" thickBot="1" x14ac:dyDescent="0.25">
      <c r="A35" s="131" t="str">
        <f>CONCATENATE(LEN(A36),"/2000")</f>
        <v>0/2000</v>
      </c>
      <c r="B35" s="131" t="str">
        <f>CONCATENATE(LEN(B36),"/2000")</f>
        <v>0/2000</v>
      </c>
    </row>
    <row r="36" spans="1:6" ht="377.45" customHeight="1" thickBot="1" x14ac:dyDescent="0.25">
      <c r="A36" s="133"/>
      <c r="B36" s="134"/>
      <c r="D36" s="343" t="s">
        <v>849</v>
      </c>
      <c r="F36" s="343" t="s">
        <v>850</v>
      </c>
    </row>
    <row r="37" spans="1:6" ht="6" customHeight="1" x14ac:dyDescent="0.2">
      <c r="A37" s="125"/>
      <c r="B37" s="126"/>
    </row>
    <row r="38" spans="1:6" ht="27" customHeight="1" x14ac:dyDescent="0.2">
      <c r="A38" s="342" t="s">
        <v>851</v>
      </c>
      <c r="B38" s="138" t="s">
        <v>852</v>
      </c>
    </row>
    <row r="39" spans="1:6" ht="20.100000000000001" customHeight="1" thickBot="1" x14ac:dyDescent="0.25">
      <c r="A39" s="131" t="str">
        <f>CONCATENATE(LEN(A40),"/2000")</f>
        <v>0/2000</v>
      </c>
      <c r="B39" s="131" t="str">
        <f>CONCATENATE(LEN(B40),"/2000")</f>
        <v>0/2000</v>
      </c>
    </row>
    <row r="40" spans="1:6" ht="371.45" customHeight="1" thickBot="1" x14ac:dyDescent="0.25">
      <c r="A40" s="133"/>
      <c r="B40" s="134"/>
      <c r="D40" s="343" t="s">
        <v>317</v>
      </c>
      <c r="F40" s="343" t="s">
        <v>885</v>
      </c>
    </row>
    <row r="41" spans="1:6" ht="6" customHeight="1" x14ac:dyDescent="0.2">
      <c r="A41" s="125"/>
      <c r="B41" s="126"/>
    </row>
    <row r="42" spans="1:6" ht="30" customHeight="1" x14ac:dyDescent="0.2">
      <c r="A42" s="136" t="s">
        <v>193</v>
      </c>
      <c r="B42" s="137" t="s">
        <v>417</v>
      </c>
    </row>
    <row r="43" spans="1:6" ht="20.100000000000001" customHeight="1" x14ac:dyDescent="0.2">
      <c r="A43" s="129" t="s">
        <v>822</v>
      </c>
      <c r="B43" s="130" t="s">
        <v>823</v>
      </c>
    </row>
    <row r="44" spans="1:6" ht="20.100000000000001" customHeight="1" thickBot="1" x14ac:dyDescent="0.25">
      <c r="A44" s="131" t="str">
        <f>CONCATENATE(LEN(A45),"/2000")</f>
        <v>0/2000</v>
      </c>
      <c r="B44" s="131" t="str">
        <f>CONCATENATE(LEN(B45),"/2000")</f>
        <v>0/2000</v>
      </c>
    </row>
    <row r="45" spans="1:6" ht="373.15" customHeight="1" thickBot="1" x14ac:dyDescent="0.25">
      <c r="A45" s="133"/>
      <c r="B45" s="134"/>
      <c r="D45" s="343" t="s">
        <v>318</v>
      </c>
      <c r="F45" s="343" t="s">
        <v>553</v>
      </c>
    </row>
    <row r="46" spans="1:6" ht="34.15" customHeight="1" x14ac:dyDescent="0.2">
      <c r="A46" s="138" t="s">
        <v>755</v>
      </c>
      <c r="B46" s="138" t="s">
        <v>756</v>
      </c>
    </row>
    <row r="47" spans="1:6" ht="20.100000000000001" customHeight="1" x14ac:dyDescent="0.2">
      <c r="A47" s="131" t="str">
        <f>CONCATENATE(LEN(A48),"/2000")</f>
        <v>0/2000</v>
      </c>
      <c r="B47" s="131" t="str">
        <f>CONCATENATE(LEN(B48),"/2000")</f>
        <v>0/2000</v>
      </c>
    </row>
    <row r="48" spans="1:6" ht="370.9" customHeight="1" x14ac:dyDescent="0.2">
      <c r="A48" s="133"/>
      <c r="B48" s="134"/>
    </row>
    <row r="49" spans="1:6" ht="6" customHeight="1" x14ac:dyDescent="0.2">
      <c r="A49" s="125"/>
      <c r="B49" s="126"/>
    </row>
    <row r="50" spans="1:6" ht="30" customHeight="1" x14ac:dyDescent="0.2">
      <c r="A50" s="136" t="s">
        <v>853</v>
      </c>
      <c r="B50" s="137" t="s">
        <v>854</v>
      </c>
    </row>
    <row r="51" spans="1:6" ht="30" customHeight="1" x14ac:dyDescent="0.2">
      <c r="A51" s="342" t="s">
        <v>855</v>
      </c>
      <c r="B51" s="138" t="s">
        <v>856</v>
      </c>
    </row>
    <row r="52" spans="1:6" ht="20.100000000000001" customHeight="1" thickBot="1" x14ac:dyDescent="0.25">
      <c r="A52" s="131" t="str">
        <f>CONCATENATE(LEN(A53),"/2000")</f>
        <v>0/2000</v>
      </c>
      <c r="B52" s="131" t="str">
        <f>CONCATENATE(LEN(B53),"/2000")</f>
        <v>0/2000</v>
      </c>
    </row>
    <row r="53" spans="1:6" ht="373.15" customHeight="1" thickBot="1" x14ac:dyDescent="0.25">
      <c r="A53" s="133"/>
      <c r="B53" s="134"/>
      <c r="D53" s="343" t="s">
        <v>888</v>
      </c>
      <c r="F53" s="357" t="s">
        <v>889</v>
      </c>
    </row>
    <row r="54" spans="1:6" ht="6" customHeight="1" x14ac:dyDescent="0.2">
      <c r="A54" s="125"/>
      <c r="B54" s="126"/>
    </row>
  </sheetData>
  <sheetProtection password="AAD1" sheet="1" objects="1" scenarios="1" selectLockedCells="1"/>
  <mergeCells count="2">
    <mergeCell ref="D1:D4"/>
    <mergeCell ref="F1:F4"/>
  </mergeCells>
  <conditionalFormatting sqref="A14:B14 A10:B10 A19:B19 A23:B23 A28:B28 A32:B32 A40:B40 A45:B45 A53:B53 A36:B36 A6:B6">
    <cfRule type="notContainsBlanks" dxfId="214" priority="2">
      <formula>LEN(TRIM(A6))&gt;0</formula>
    </cfRule>
  </conditionalFormatting>
  <conditionalFormatting sqref="A48:B48">
    <cfRule type="notContainsBlanks" dxfId="213" priority="1">
      <formula>LEN(TRIM(A48))&gt;0</formula>
    </cfRule>
  </conditionalFormatting>
  <dataValidations count="2">
    <dataValidation type="textLength" operator="lessThanOrEqual" allowBlank="1" showInputMessage="1" showErrorMessage="1" errorTitle="Character limit!" error="Please see character limit in the right up corner." sqref="A53:B53 A48:B48 A40:B40 A36:B36 A32:B32 A28:B28 A19:B19 A10:B10 A45:B45 A6:B6" xr:uid="{00000000-0002-0000-0800-000000000000}">
      <formula1>2000</formula1>
    </dataValidation>
    <dataValidation type="textLength" operator="lessThanOrEqual" allowBlank="1" showInputMessage="1" showErrorMessage="1" errorTitle="Character limit!" error="Please see character limit in the right up corner." sqref="A23:B23 A14:B14" xr:uid="{00000000-0002-0000-0800-000001000000}">
      <formula1>1000</formula1>
    </dataValidation>
  </dataValidations>
  <pageMargins left="0.23622047244094491" right="0.23622047244094491" top="0.74803149606299213" bottom="0.74803149606299213" header="0.31496062992125984" footer="0.31496062992125984"/>
  <pageSetup paperSize="9" scale="89" fitToHeight="5" orientation="landscape" r:id="rId1"/>
  <headerFooter>
    <oddFooter>&amp;C&amp;F&amp;R&amp;P</oddFooter>
  </headerFooter>
  <rowBreaks count="4" manualBreakCount="4">
    <brk id="11" max="1" man="1"/>
    <brk id="33" max="1" man="1"/>
    <brk id="41" max="1" man="1"/>
    <brk id="49"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23</vt:i4>
      </vt:variant>
      <vt:variant>
        <vt:lpstr>Névvel ellátott tartományok</vt:lpstr>
      </vt:variant>
      <vt:variant>
        <vt:i4>73</vt:i4>
      </vt:variant>
    </vt:vector>
  </HeadingPairs>
  <TitlesOfParts>
    <vt:vector size="96" baseType="lpstr">
      <vt:lpstr>Guide</vt:lpstr>
      <vt:lpstr>1. Cover</vt:lpstr>
      <vt:lpstr>2.Main data</vt:lpstr>
      <vt:lpstr>3. Project summary</vt:lpstr>
      <vt:lpstr>4. VP -  data</vt:lpstr>
      <vt:lpstr>4. P2 - data</vt:lpstr>
      <vt:lpstr>4. P3 - data</vt:lpstr>
      <vt:lpstr>4. P4 - data</vt:lpstr>
      <vt:lpstr>5. Project description</vt:lpstr>
      <vt:lpstr>6. Activities</vt:lpstr>
      <vt:lpstr>7. Plan</vt:lpstr>
      <vt:lpstr>8. VP - Budget</vt:lpstr>
      <vt:lpstr>8. P2 - Budget</vt:lpstr>
      <vt:lpstr>9. Financial overwiev</vt:lpstr>
      <vt:lpstr>10. Construction</vt:lpstr>
      <vt:lpstr>11. Information &amp; Publicity</vt:lpstr>
      <vt:lpstr>12. Cooperation</vt:lpstr>
      <vt:lpstr>13. Indicators</vt:lpstr>
      <vt:lpstr>14. Indicators</vt:lpstr>
      <vt:lpstr>15. Horizontal principles</vt:lpstr>
      <vt:lpstr>16. Certificate</vt:lpstr>
      <vt:lpstr>checklist</vt:lpstr>
      <vt:lpstr>Hidden data</vt:lpstr>
      <vt:lpstr>AbBen</vt:lpstr>
      <vt:lpstr>ActID</vt:lpstr>
      <vt:lpstr>ActIDName</vt:lpstr>
      <vt:lpstr>ActIDName2</vt:lpstr>
      <vt:lpstr>ActName</vt:lpstr>
      <vt:lpstr>Basis</vt:lpstr>
      <vt:lpstr>BenID</vt:lpstr>
      <vt:lpstr>ComEv</vt:lpstr>
      <vt:lpstr>Cons</vt:lpstr>
      <vt:lpstr>Country2</vt:lpstr>
      <vt:lpstr>Decision</vt:lpstr>
      <vt:lpstr>HU</vt:lpstr>
      <vt:lpstr>HU_pravna_forma</vt:lpstr>
      <vt:lpstr>Hungary</vt:lpstr>
      <vt:lpstr>IAK_Átalányár</vt:lpstr>
      <vt:lpstr>Lang</vt:lpstr>
      <vt:lpstr>Legal</vt:lpstr>
      <vt:lpstr>Med</vt:lpstr>
      <vt:lpstr>Month</vt:lpstr>
      <vt:lpstr>Nazov_programu</vt:lpstr>
      <vt:lpstr>'1. Cover'!Nyomtatási_terület</vt:lpstr>
      <vt:lpstr>'10. Construction'!Nyomtatási_terület</vt:lpstr>
      <vt:lpstr>'11. Information &amp; Publicity'!Nyomtatási_terület</vt:lpstr>
      <vt:lpstr>'12. Cooperation'!Nyomtatási_terület</vt:lpstr>
      <vt:lpstr>'13. Indicators'!Nyomtatási_terület</vt:lpstr>
      <vt:lpstr>'14. Indicators'!Nyomtatási_terület</vt:lpstr>
      <vt:lpstr>'15. Horizontal principles'!Nyomtatási_terület</vt:lpstr>
      <vt:lpstr>'16. Certificate'!Nyomtatási_terület</vt:lpstr>
      <vt:lpstr>'2.Main data'!Nyomtatási_terület</vt:lpstr>
      <vt:lpstr>'3. Project summary'!Nyomtatási_terület</vt:lpstr>
      <vt:lpstr>'4. P2 - data'!Nyomtatási_terület</vt:lpstr>
      <vt:lpstr>'4. P3 - data'!Nyomtatási_terület</vt:lpstr>
      <vt:lpstr>'4. P4 - data'!Nyomtatási_terület</vt:lpstr>
      <vt:lpstr>'4. VP -  data'!Nyomtatási_terület</vt:lpstr>
      <vt:lpstr>'5. Project description'!Nyomtatási_terület</vt:lpstr>
      <vt:lpstr>'6. Activities'!Nyomtatási_terület</vt:lpstr>
      <vt:lpstr>'7. Plan'!Nyomtatási_terület</vt:lpstr>
      <vt:lpstr>'8. P2 - Budget'!Nyomtatási_terület</vt:lpstr>
      <vt:lpstr>'8. VP - Budget'!Nyomtatási_terület</vt:lpstr>
      <vt:lpstr>'9. Financial overwiev'!Nyomtatási_terület</vt:lpstr>
      <vt:lpstr>checklist!Nyomtatási_terület</vt:lpstr>
      <vt:lpstr>Guide!Nyomtatási_terület</vt:lpstr>
      <vt:lpstr>PASelected</vt:lpstr>
      <vt:lpstr>Per</vt:lpstr>
      <vt:lpstr>PerType</vt:lpstr>
      <vt:lpstr>PrAx1HorPri</vt:lpstr>
      <vt:lpstr>PrAx1List</vt:lpstr>
      <vt:lpstr>PrAx1Lookup</vt:lpstr>
      <vt:lpstr>PrAx4HorPri</vt:lpstr>
      <vt:lpstr>PrAx4List</vt:lpstr>
      <vt:lpstr>PrAx4Lookup</vt:lpstr>
      <vt:lpstr>PrAxList</vt:lpstr>
      <vt:lpstr>PrAxLookup</vt:lpstr>
      <vt:lpstr>Prep</vt:lpstr>
      <vt:lpstr>PriorityAxis</vt:lpstr>
      <vt:lpstr>Promo</vt:lpstr>
      <vt:lpstr>Publ</vt:lpstr>
      <vt:lpstr>SK</vt:lpstr>
      <vt:lpstr>SK_Átalányár</vt:lpstr>
      <vt:lpstr>SK_pravna_forma</vt:lpstr>
      <vt:lpstr>Slovakia</vt:lpstr>
      <vt:lpstr>SOselected</vt:lpstr>
      <vt:lpstr>SpOb11List</vt:lpstr>
      <vt:lpstr>SpOb41List</vt:lpstr>
      <vt:lpstr>States</vt:lpstr>
      <vt:lpstr>Status</vt:lpstr>
      <vt:lpstr>SzK_Átalányár</vt:lpstr>
      <vt:lpstr>Type</vt:lpstr>
      <vt:lpstr>Unit</vt:lpstr>
      <vt:lpstr>VAT</vt:lpstr>
      <vt:lpstr>Vis</vt:lpstr>
      <vt:lpstr>Web</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creator>Holop Silvester</dc:creator>
  <cp:keywords>AF-SKHU_1601</cp:keywords>
  <cp:lastModifiedBy>Felhasználó</cp:lastModifiedBy>
  <cp:lastPrinted>2019-04-01T08:19:26Z</cp:lastPrinted>
  <dcterms:created xsi:type="dcterms:W3CDTF">2016-06-28T09:30:17Z</dcterms:created>
  <dcterms:modified xsi:type="dcterms:W3CDTF">2020-04-15T18:01:40Z</dcterms:modified>
</cp:coreProperties>
</file>